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xr:revisionPtr revIDLastSave="0" documentId="13_ncr:1_{5EAE908B-F76F-474F-B8DA-95E7B98C7308}" xr6:coauthVersionLast="47" xr6:coauthVersionMax="47" xr10:uidLastSave="{00000000-0000-0000-0000-000000000000}"/>
  <bookViews>
    <workbookView xWindow="10005" yWindow="165" windowWidth="18690" windowHeight="15180" tabRatio="944" xr2:uid="{00000000-000D-0000-FFFF-FFFF00000000}"/>
  </bookViews>
  <sheets>
    <sheet name="Zusammenfassung" sheetId="11" r:id="rId1"/>
    <sheet name="Grünmasseertrag_dt_ha" sheetId="1" r:id="rId2"/>
    <sheet name="TS_%" sheetId="2" r:id="rId3"/>
    <sheet name="Trockenmasse_dt_ha" sheetId="3" r:id="rId4"/>
    <sheet name="Stärkegehalt_%" sheetId="4" r:id="rId5"/>
    <sheet name="Stärkeertrag_dt_ha" sheetId="5" r:id="rId6"/>
    <sheet name="NEL_kg_TM" sheetId="6" r:id="rId7"/>
    <sheet name="NEL_GJ_ha" sheetId="7" r:id="rId8"/>
    <sheet name="Biogasausbeute" sheetId="8" r:id="rId9"/>
    <sheet name="Biogasertrag" sheetId="9" r:id="rId10"/>
    <sheet name="ELOST (Verdaulichkeit)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2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11" i="11"/>
  <c r="L32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11" i="11"/>
  <c r="K32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11" i="11"/>
  <c r="J32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11" i="11"/>
  <c r="I32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11" i="11"/>
  <c r="H32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11" i="11"/>
  <c r="G32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11" i="11"/>
  <c r="F32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11" i="11"/>
  <c r="E32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11" i="11"/>
  <c r="D32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11" i="11"/>
  <c r="H31" i="10"/>
  <c r="H33" i="2"/>
  <c r="H33" i="3"/>
  <c r="H33" i="4"/>
  <c r="H33" i="5"/>
  <c r="H33" i="6"/>
  <c r="H33" i="7"/>
  <c r="H33" i="8"/>
  <c r="H33" i="9"/>
  <c r="H33" i="10"/>
  <c r="H33" i="1"/>
  <c r="G33" i="2"/>
  <c r="G33" i="3"/>
  <c r="G33" i="4"/>
  <c r="G33" i="5"/>
  <c r="G33" i="6"/>
  <c r="G33" i="7"/>
  <c r="G33" i="8"/>
  <c r="G33" i="9"/>
  <c r="G33" i="10"/>
  <c r="G33" i="1"/>
  <c r="G13" i="4"/>
  <c r="G23" i="8"/>
  <c r="G15" i="1"/>
  <c r="G31" i="1"/>
  <c r="E32" i="2"/>
  <c r="H26" i="2" s="1"/>
  <c r="E32" i="3"/>
  <c r="E32" i="4"/>
  <c r="H24" i="4" s="1"/>
  <c r="E32" i="5"/>
  <c r="H23" i="5" s="1"/>
  <c r="E32" i="6"/>
  <c r="H22" i="6" s="1"/>
  <c r="E32" i="7"/>
  <c r="E32" i="8"/>
  <c r="H20" i="8" s="1"/>
  <c r="E32" i="9"/>
  <c r="H15" i="9" s="1"/>
  <c r="E32" i="10"/>
  <c r="H18" i="10" s="1"/>
  <c r="E32" i="1"/>
  <c r="H29" i="1" s="1"/>
  <c r="D32" i="2"/>
  <c r="G17" i="2" s="1"/>
  <c r="D32" i="3"/>
  <c r="G15" i="3" s="1"/>
  <c r="D32" i="4"/>
  <c r="G21" i="4" s="1"/>
  <c r="D32" i="5"/>
  <c r="G15" i="5" s="1"/>
  <c r="D32" i="6"/>
  <c r="G17" i="6" s="1"/>
  <c r="D32" i="7"/>
  <c r="G15" i="7" s="1"/>
  <c r="D32" i="8"/>
  <c r="G27" i="8" s="1"/>
  <c r="D32" i="9"/>
  <c r="G12" i="9" s="1"/>
  <c r="D32" i="10"/>
  <c r="G12" i="10" s="1"/>
  <c r="D32" i="1"/>
  <c r="G12" i="1" s="1"/>
  <c r="G27" i="1" l="1"/>
  <c r="G31" i="10"/>
  <c r="G15" i="10"/>
  <c r="G19" i="8"/>
  <c r="G13" i="6"/>
  <c r="G21" i="6"/>
  <c r="G23" i="1"/>
  <c r="G27" i="10"/>
  <c r="G31" i="8"/>
  <c r="G13" i="8"/>
  <c r="G29" i="4"/>
  <c r="G19" i="10"/>
  <c r="G32" i="5"/>
  <c r="G19" i="1"/>
  <c r="G23" i="10"/>
  <c r="G29" i="6"/>
  <c r="H14" i="3"/>
  <c r="H18" i="3"/>
  <c r="H22" i="3"/>
  <c r="H26" i="3"/>
  <c r="H30" i="3"/>
  <c r="H11" i="3"/>
  <c r="H15" i="3"/>
  <c r="H19" i="3"/>
  <c r="H23" i="3"/>
  <c r="H27" i="3"/>
  <c r="H31" i="3"/>
  <c r="H12" i="3"/>
  <c r="H16" i="3"/>
  <c r="H20" i="3"/>
  <c r="H24" i="3"/>
  <c r="H28" i="3"/>
  <c r="G11" i="9"/>
  <c r="G15" i="9"/>
  <c r="G25" i="5"/>
  <c r="G29" i="2"/>
  <c r="H11" i="5"/>
  <c r="H14" i="1"/>
  <c r="H18" i="1"/>
  <c r="H22" i="1"/>
  <c r="H26" i="1"/>
  <c r="H30" i="1"/>
  <c r="H11" i="1"/>
  <c r="H15" i="1"/>
  <c r="H19" i="1"/>
  <c r="H23" i="1"/>
  <c r="H27" i="1"/>
  <c r="H31" i="1"/>
  <c r="H12" i="1"/>
  <c r="H16" i="1"/>
  <c r="H20" i="1"/>
  <c r="H24" i="1"/>
  <c r="H28" i="1"/>
  <c r="H14" i="7"/>
  <c r="H18" i="7"/>
  <c r="H22" i="7"/>
  <c r="H26" i="7"/>
  <c r="H30" i="7"/>
  <c r="H11" i="7"/>
  <c r="H15" i="7"/>
  <c r="H19" i="7"/>
  <c r="H23" i="7"/>
  <c r="H27" i="7"/>
  <c r="H31" i="7"/>
  <c r="H12" i="7"/>
  <c r="H16" i="7"/>
  <c r="H20" i="7"/>
  <c r="H24" i="7"/>
  <c r="H28" i="7"/>
  <c r="H32" i="7"/>
  <c r="G11" i="5"/>
  <c r="G31" i="9"/>
  <c r="G27" i="9"/>
  <c r="G23" i="9"/>
  <c r="G19" i="9"/>
  <c r="G25" i="7"/>
  <c r="G17" i="7"/>
  <c r="G17" i="5"/>
  <c r="G25" i="3"/>
  <c r="G17" i="3"/>
  <c r="G21" i="2"/>
  <c r="H13" i="1"/>
  <c r="H23" i="9"/>
  <c r="H28" i="8"/>
  <c r="H12" i="8"/>
  <c r="H17" i="7"/>
  <c r="H27" i="5"/>
  <c r="H16" i="4"/>
  <c r="H21" i="3"/>
  <c r="G14" i="8"/>
  <c r="G18" i="8"/>
  <c r="G12" i="8"/>
  <c r="G14" i="4"/>
  <c r="G18" i="4"/>
  <c r="G22" i="4"/>
  <c r="G26" i="4"/>
  <c r="G30" i="4"/>
  <c r="G12" i="4"/>
  <c r="G16" i="4"/>
  <c r="G20" i="4"/>
  <c r="G24" i="4"/>
  <c r="G28" i="4"/>
  <c r="H11" i="10"/>
  <c r="H15" i="10"/>
  <c r="H19" i="10"/>
  <c r="H23" i="10"/>
  <c r="H27" i="10"/>
  <c r="H12" i="10"/>
  <c r="H16" i="10"/>
  <c r="H20" i="10"/>
  <c r="H24" i="10"/>
  <c r="H28" i="10"/>
  <c r="H13" i="10"/>
  <c r="H17" i="10"/>
  <c r="H21" i="10"/>
  <c r="H25" i="10"/>
  <c r="H29" i="10"/>
  <c r="H11" i="6"/>
  <c r="H15" i="6"/>
  <c r="H19" i="6"/>
  <c r="H23" i="6"/>
  <c r="H27" i="6"/>
  <c r="H31" i="6"/>
  <c r="H12" i="6"/>
  <c r="H16" i="6"/>
  <c r="H20" i="6"/>
  <c r="H24" i="6"/>
  <c r="H28" i="6"/>
  <c r="H13" i="6"/>
  <c r="H17" i="6"/>
  <c r="H21" i="6"/>
  <c r="H25" i="6"/>
  <c r="H29" i="6"/>
  <c r="H11" i="2"/>
  <c r="H15" i="2"/>
  <c r="H19" i="2"/>
  <c r="H23" i="2"/>
  <c r="H27" i="2"/>
  <c r="H31" i="2"/>
  <c r="H12" i="2"/>
  <c r="H16" i="2"/>
  <c r="H20" i="2"/>
  <c r="H24" i="2"/>
  <c r="H28" i="2"/>
  <c r="H13" i="2"/>
  <c r="H17" i="2"/>
  <c r="H21" i="2"/>
  <c r="H25" i="2"/>
  <c r="H29" i="2"/>
  <c r="G32" i="8"/>
  <c r="G32" i="4"/>
  <c r="H32" i="10"/>
  <c r="H32" i="6"/>
  <c r="H32" i="2"/>
  <c r="G11" i="8"/>
  <c r="G11" i="4"/>
  <c r="G30" i="1"/>
  <c r="G26" i="1"/>
  <c r="G22" i="1"/>
  <c r="G18" i="1"/>
  <c r="G14" i="1"/>
  <c r="G30" i="10"/>
  <c r="G26" i="10"/>
  <c r="G22" i="10"/>
  <c r="G18" i="10"/>
  <c r="G14" i="10"/>
  <c r="G30" i="9"/>
  <c r="G26" i="9"/>
  <c r="G22" i="9"/>
  <c r="G18" i="9"/>
  <c r="G14" i="9"/>
  <c r="G30" i="8"/>
  <c r="G26" i="8"/>
  <c r="G22" i="8"/>
  <c r="G17" i="8"/>
  <c r="G31" i="7"/>
  <c r="G23" i="7"/>
  <c r="G27" i="6"/>
  <c r="G19" i="6"/>
  <c r="G31" i="5"/>
  <c r="G23" i="5"/>
  <c r="G27" i="4"/>
  <c r="G19" i="4"/>
  <c r="G31" i="3"/>
  <c r="G23" i="3"/>
  <c r="G27" i="2"/>
  <c r="G19" i="2"/>
  <c r="H25" i="1"/>
  <c r="H30" i="10"/>
  <c r="H14" i="10"/>
  <c r="H19" i="9"/>
  <c r="H24" i="8"/>
  <c r="H29" i="7"/>
  <c r="H13" i="7"/>
  <c r="H18" i="6"/>
  <c r="H28" i="4"/>
  <c r="H12" i="4"/>
  <c r="H17" i="3"/>
  <c r="H22" i="2"/>
  <c r="G14" i="5"/>
  <c r="G18" i="5"/>
  <c r="G22" i="5"/>
  <c r="G26" i="5"/>
  <c r="G30" i="5"/>
  <c r="G12" i="5"/>
  <c r="G16" i="5"/>
  <c r="G20" i="5"/>
  <c r="G24" i="5"/>
  <c r="G28" i="5"/>
  <c r="G32" i="9"/>
  <c r="H32" i="3"/>
  <c r="G14" i="7"/>
  <c r="G18" i="7"/>
  <c r="G22" i="7"/>
  <c r="G26" i="7"/>
  <c r="G30" i="7"/>
  <c r="G12" i="7"/>
  <c r="G16" i="7"/>
  <c r="G20" i="7"/>
  <c r="G24" i="7"/>
  <c r="G28" i="7"/>
  <c r="G14" i="3"/>
  <c r="G18" i="3"/>
  <c r="G22" i="3"/>
  <c r="G26" i="3"/>
  <c r="G30" i="3"/>
  <c r="G12" i="3"/>
  <c r="G16" i="3"/>
  <c r="G20" i="3"/>
  <c r="G24" i="3"/>
  <c r="G28" i="3"/>
  <c r="H12" i="5"/>
  <c r="H16" i="5"/>
  <c r="H20" i="5"/>
  <c r="H24" i="5"/>
  <c r="H28" i="5"/>
  <c r="H13" i="5"/>
  <c r="H17" i="5"/>
  <c r="H21" i="5"/>
  <c r="H25" i="5"/>
  <c r="H29" i="5"/>
  <c r="H14" i="5"/>
  <c r="H18" i="5"/>
  <c r="H22" i="5"/>
  <c r="H26" i="5"/>
  <c r="H30" i="5"/>
  <c r="G32" i="7"/>
  <c r="G32" i="3"/>
  <c r="H32" i="9"/>
  <c r="H32" i="5"/>
  <c r="G11" i="1"/>
  <c r="G11" i="7"/>
  <c r="G11" i="3"/>
  <c r="G29" i="1"/>
  <c r="G25" i="1"/>
  <c r="G21" i="1"/>
  <c r="G17" i="1"/>
  <c r="G13" i="1"/>
  <c r="G29" i="10"/>
  <c r="G25" i="10"/>
  <c r="G21" i="10"/>
  <c r="G17" i="10"/>
  <c r="G13" i="10"/>
  <c r="G29" i="9"/>
  <c r="G25" i="9"/>
  <c r="G21" i="9"/>
  <c r="G17" i="9"/>
  <c r="G13" i="9"/>
  <c r="G29" i="8"/>
  <c r="G25" i="8"/>
  <c r="G21" i="8"/>
  <c r="G16" i="8"/>
  <c r="G29" i="7"/>
  <c r="G21" i="7"/>
  <c r="G13" i="7"/>
  <c r="G25" i="6"/>
  <c r="G29" i="5"/>
  <c r="G21" i="5"/>
  <c r="G13" i="5"/>
  <c r="G25" i="4"/>
  <c r="G17" i="4"/>
  <c r="G29" i="3"/>
  <c r="G21" i="3"/>
  <c r="G13" i="3"/>
  <c r="G25" i="2"/>
  <c r="H21" i="1"/>
  <c r="H26" i="10"/>
  <c r="H31" i="9"/>
  <c r="H25" i="7"/>
  <c r="H30" i="6"/>
  <c r="H14" i="6"/>
  <c r="H19" i="5"/>
  <c r="H29" i="3"/>
  <c r="H13" i="3"/>
  <c r="H18" i="2"/>
  <c r="H32" i="1"/>
  <c r="H12" i="9"/>
  <c r="H16" i="9"/>
  <c r="H20" i="9"/>
  <c r="H24" i="9"/>
  <c r="H28" i="9"/>
  <c r="H13" i="9"/>
  <c r="H17" i="9"/>
  <c r="H21" i="9"/>
  <c r="H25" i="9"/>
  <c r="H29" i="9"/>
  <c r="H14" i="9"/>
  <c r="H18" i="9"/>
  <c r="H22" i="9"/>
  <c r="H26" i="9"/>
  <c r="H30" i="9"/>
  <c r="G32" i="1"/>
  <c r="G14" i="6"/>
  <c r="G18" i="6"/>
  <c r="G22" i="6"/>
  <c r="G26" i="6"/>
  <c r="G30" i="6"/>
  <c r="G12" i="6"/>
  <c r="G16" i="6"/>
  <c r="G20" i="6"/>
  <c r="G24" i="6"/>
  <c r="G28" i="6"/>
  <c r="G14" i="2"/>
  <c r="G18" i="2"/>
  <c r="G22" i="2"/>
  <c r="G26" i="2"/>
  <c r="G30" i="2"/>
  <c r="G15" i="2"/>
  <c r="G12" i="2"/>
  <c r="G16" i="2"/>
  <c r="G20" i="2"/>
  <c r="G24" i="2"/>
  <c r="G28" i="2"/>
  <c r="H13" i="8"/>
  <c r="H17" i="8"/>
  <c r="H21" i="8"/>
  <c r="H25" i="8"/>
  <c r="H29" i="8"/>
  <c r="H14" i="8"/>
  <c r="H18" i="8"/>
  <c r="H22" i="8"/>
  <c r="H26" i="8"/>
  <c r="H30" i="8"/>
  <c r="H11" i="8"/>
  <c r="H15" i="8"/>
  <c r="H19" i="8"/>
  <c r="H23" i="8"/>
  <c r="H27" i="8"/>
  <c r="H31" i="8"/>
  <c r="H13" i="4"/>
  <c r="H17" i="4"/>
  <c r="H21" i="4"/>
  <c r="H25" i="4"/>
  <c r="H29" i="4"/>
  <c r="H14" i="4"/>
  <c r="H18" i="4"/>
  <c r="H22" i="4"/>
  <c r="H26" i="4"/>
  <c r="H30" i="4"/>
  <c r="H11" i="4"/>
  <c r="H15" i="4"/>
  <c r="H19" i="4"/>
  <c r="H23" i="4"/>
  <c r="H27" i="4"/>
  <c r="H31" i="4"/>
  <c r="G32" i="10"/>
  <c r="G32" i="6"/>
  <c r="G32" i="2"/>
  <c r="H32" i="8"/>
  <c r="H32" i="4"/>
  <c r="G11" i="10"/>
  <c r="G11" i="6"/>
  <c r="G11" i="2"/>
  <c r="G28" i="1"/>
  <c r="G24" i="1"/>
  <c r="G20" i="1"/>
  <c r="G16" i="1"/>
  <c r="G28" i="10"/>
  <c r="G24" i="10"/>
  <c r="G20" i="10"/>
  <c r="G16" i="10"/>
  <c r="G28" i="9"/>
  <c r="G24" i="9"/>
  <c r="G20" i="9"/>
  <c r="G16" i="9"/>
  <c r="G28" i="8"/>
  <c r="G24" i="8"/>
  <c r="G20" i="8"/>
  <c r="G15" i="8"/>
  <c r="G27" i="7"/>
  <c r="G19" i="7"/>
  <c r="G31" i="6"/>
  <c r="G23" i="6"/>
  <c r="G15" i="6"/>
  <c r="G27" i="5"/>
  <c r="G19" i="5"/>
  <c r="G31" i="4"/>
  <c r="G23" i="4"/>
  <c r="G15" i="4"/>
  <c r="G27" i="3"/>
  <c r="G19" i="3"/>
  <c r="G31" i="2"/>
  <c r="G23" i="2"/>
  <c r="G13" i="2"/>
  <c r="H17" i="1"/>
  <c r="H22" i="10"/>
  <c r="H27" i="9"/>
  <c r="H11" i="9"/>
  <c r="H16" i="8"/>
  <c r="H21" i="7"/>
  <c r="H26" i="6"/>
  <c r="H31" i="5"/>
  <c r="H15" i="5"/>
  <c r="H20" i="4"/>
  <c r="H25" i="3"/>
  <c r="H30" i="2"/>
  <c r="H14" i="2"/>
</calcChain>
</file>

<file path=xl/sharedStrings.xml><?xml version="1.0" encoding="utf-8"?>
<sst xmlns="http://schemas.openxmlformats.org/spreadsheetml/2006/main" count="771" uniqueCount="65">
  <si>
    <t>Grünmasseertrag dt/ha</t>
  </si>
  <si>
    <t/>
  </si>
  <si>
    <t>Nossen</t>
  </si>
  <si>
    <t>Pommritz</t>
  </si>
  <si>
    <t>TS Gesamtpflanze (NIRS) %</t>
  </si>
  <si>
    <t>Stärkegehalt in Gesamtpflanze %</t>
  </si>
  <si>
    <t>Enzymlösbare organische Substanz in TM %</t>
  </si>
  <si>
    <t>S 220</t>
  </si>
  <si>
    <t>S 210</t>
  </si>
  <si>
    <t>S 200</t>
  </si>
  <si>
    <t>S 190</t>
  </si>
  <si>
    <t>B</t>
  </si>
  <si>
    <t>RGT Exxon</t>
  </si>
  <si>
    <t>SY Liberty</t>
  </si>
  <si>
    <t>Wesley</t>
  </si>
  <si>
    <t>LG 31212</t>
  </si>
  <si>
    <t>Beppo*</t>
  </si>
  <si>
    <t>Capuceen*</t>
  </si>
  <si>
    <t>Evidence</t>
  </si>
  <si>
    <t>DKC 3144</t>
  </si>
  <si>
    <t>Aroldo</t>
  </si>
  <si>
    <t>LG 31230*</t>
  </si>
  <si>
    <t>LG 31215</t>
  </si>
  <si>
    <t>P 78020</t>
  </si>
  <si>
    <t>P 79091</t>
  </si>
  <si>
    <t>LG 32216</t>
  </si>
  <si>
    <t>KWS Aveso</t>
  </si>
  <si>
    <t>Amaneon</t>
  </si>
  <si>
    <t>DKC 3059</t>
  </si>
  <si>
    <t>DKC 2956</t>
  </si>
  <si>
    <t>LG 31206*</t>
  </si>
  <si>
    <t>Silvio*</t>
  </si>
  <si>
    <t>Sortenmischung</t>
  </si>
  <si>
    <t>früh</t>
  </si>
  <si>
    <t>Sorte</t>
  </si>
  <si>
    <t>absolut</t>
  </si>
  <si>
    <t>relativ</t>
  </si>
  <si>
    <t>Mittel B</t>
  </si>
  <si>
    <t>GD 5 %</t>
  </si>
  <si>
    <t>B = Bezugsbasis</t>
  </si>
  <si>
    <t>* = EU-Sorte</t>
  </si>
  <si>
    <t>Hintergrund hell = niedrigere Werte</t>
  </si>
  <si>
    <t>Hintergrund dunkel = höhere Werte</t>
  </si>
  <si>
    <t xml:space="preserve">Vorläufige Ergebnisse Landessortenversuche </t>
  </si>
  <si>
    <t>Silomais früh, Löß- Standorte, 2025</t>
  </si>
  <si>
    <t>Reife-</t>
  </si>
  <si>
    <t>zahl</t>
  </si>
  <si>
    <t xml:space="preserve">Sächsisches Landesamt für Umwelt, Landwirtschaft und Geologie                                Referat Saatenanerkennung, Sortenwesen </t>
  </si>
  <si>
    <t>Gesamttrockenmasse dt/ha</t>
  </si>
  <si>
    <t>Stärkeertrag dt/ha</t>
  </si>
  <si>
    <t>NEL/kg TM</t>
  </si>
  <si>
    <t>NEL GJ/ha</t>
  </si>
  <si>
    <t>Biogasausbeute Nl/ kg oTM</t>
  </si>
  <si>
    <t>Biogasertrag Nm³/ha</t>
  </si>
  <si>
    <t xml:space="preserve">Sächsisches Landesamt für Umwelt, Landwirtschaft und Geologie                                                                                                           Referat Saatenanerkennung, Sortenwesen </t>
  </si>
  <si>
    <t>Zusammenfassung n = 2 (Nossen und Pommritz)</t>
  </si>
  <si>
    <t>GM- Ertrag</t>
  </si>
  <si>
    <t>TS %</t>
  </si>
  <si>
    <t>TM- Ertrag</t>
  </si>
  <si>
    <t>Stärke- gehalt</t>
  </si>
  <si>
    <t>Stärke- ertrag</t>
  </si>
  <si>
    <t>NEL kg/TM</t>
  </si>
  <si>
    <t>Biogas- ausbeute</t>
  </si>
  <si>
    <t>Biogas- ertrag</t>
  </si>
  <si>
    <r>
      <t>ELOST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(Verdaulichkeit)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</si>
</sst>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#,##0.0"/>
  </numFmts>
  <fonts count="10" x14ac:knownFonts="1">
    <font>
      <sz val="11"/>
      <color theme="1"/>
      <name val="Calibri"/>
      <family val="2"/>
    </font>
    <font>
      <b/>
      <sz val="12"/>
      <color theme="1"/>
      <name val="MS Sans Serif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1" applyFont="1" applyBorder="1" applyAlignment="1">
      <alignment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top"/>
    </xf>
    <xf numFmtId="3" fontId="3" fillId="0" borderId="1" xfId="1" applyNumberFormat="1" applyFont="1" applyBorder="1" applyAlignment="1">
      <alignment horizontal="center" vertical="top"/>
    </xf>
    <xf numFmtId="3" fontId="6" fillId="0" borderId="1" xfId="1" applyNumberFormat="1" applyFont="1" applyBorder="1" applyAlignment="1">
      <alignment horizontal="center" vertical="top"/>
    </xf>
    <xf numFmtId="14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5" xfId="0" applyFont="1" applyBorder="1" applyAlignment="1">
      <alignment horizontal="center" vertical="center" wrapText="1"/>
    </xf>
    <xf numFmtId="169" fontId="6" fillId="0" borderId="1" xfId="1" applyNumberFormat="1" applyFont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right" vertical="top"/>
    </xf>
    <xf numFmtId="1" fontId="6" fillId="0" borderId="1" xfId="1" applyNumberFormat="1" applyFont="1" applyBorder="1" applyAlignment="1">
      <alignment horizontal="right" vertical="top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BD6B-1323-4AE2-A30E-EDFC7A922BCB}">
  <dimension ref="A1:M38"/>
  <sheetViews>
    <sheetView tabSelected="1" zoomScaleNormal="100" workbookViewId="0">
      <selection activeCell="G36" sqref="G36"/>
    </sheetView>
  </sheetViews>
  <sheetFormatPr baseColWidth="10" defaultRowHeight="12.75" x14ac:dyDescent="0.2"/>
  <cols>
    <col min="1" max="1" width="15" style="2" customWidth="1"/>
    <col min="2" max="2" width="7" style="3" customWidth="1"/>
    <col min="3" max="3" width="3.28515625" style="3" customWidth="1"/>
    <col min="4" max="13" width="10.7109375" style="2" customWidth="1"/>
    <col min="14" max="16384" width="11.42578125" style="2"/>
  </cols>
  <sheetData>
    <row r="1" spans="1:13" ht="39" customHeight="1" x14ac:dyDescent="0.2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2" customHeight="1" x14ac:dyDescent="0.2"/>
    <row r="3" spans="1:13" x14ac:dyDescent="0.2">
      <c r="A3" s="8" t="s">
        <v>43</v>
      </c>
      <c r="B3" s="9"/>
      <c r="C3" s="9"/>
      <c r="M3" s="36">
        <v>45954</v>
      </c>
    </row>
    <row r="4" spans="1:13" ht="12" customHeight="1" x14ac:dyDescent="0.2">
      <c r="A4" s="8"/>
      <c r="B4" s="9"/>
      <c r="C4" s="9"/>
    </row>
    <row r="5" spans="1:13" x14ac:dyDescent="0.2">
      <c r="A5" s="11" t="s">
        <v>44</v>
      </c>
      <c r="B5" s="12"/>
      <c r="C5" s="12"/>
    </row>
    <row r="6" spans="1:13" ht="12" customHeight="1" x14ac:dyDescent="0.2">
      <c r="A6" s="11"/>
      <c r="B6" s="12"/>
      <c r="C6" s="12"/>
    </row>
    <row r="7" spans="1:13" x14ac:dyDescent="0.2">
      <c r="A7" s="8" t="s">
        <v>55</v>
      </c>
      <c r="B7" s="9"/>
      <c r="C7" s="9"/>
    </row>
    <row r="8" spans="1:13" ht="12" customHeight="1" x14ac:dyDescent="0.2"/>
    <row r="9" spans="1:13" s="38" customFormat="1" ht="12.75" customHeight="1" x14ac:dyDescent="0.2">
      <c r="A9" s="13" t="s">
        <v>1</v>
      </c>
      <c r="B9" s="14" t="s">
        <v>45</v>
      </c>
      <c r="C9" s="14"/>
      <c r="D9" s="37" t="s">
        <v>56</v>
      </c>
      <c r="E9" s="37" t="s">
        <v>57</v>
      </c>
      <c r="F9" s="37" t="s">
        <v>58</v>
      </c>
      <c r="G9" s="37" t="s">
        <v>59</v>
      </c>
      <c r="H9" s="37" t="s">
        <v>60</v>
      </c>
      <c r="I9" s="37" t="s">
        <v>61</v>
      </c>
      <c r="J9" s="37" t="s">
        <v>51</v>
      </c>
      <c r="K9" s="37" t="s">
        <v>62</v>
      </c>
      <c r="L9" s="37" t="s">
        <v>63</v>
      </c>
      <c r="M9" s="37" t="s">
        <v>64</v>
      </c>
    </row>
    <row r="10" spans="1:13" s="38" customFormat="1" ht="12.75" customHeight="1" x14ac:dyDescent="0.2">
      <c r="A10" s="17" t="s">
        <v>34</v>
      </c>
      <c r="B10" s="18" t="s">
        <v>46</v>
      </c>
      <c r="C10" s="18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2.75" customHeight="1" x14ac:dyDescent="0.2">
      <c r="A11" s="20" t="s">
        <v>12</v>
      </c>
      <c r="B11" s="21" t="s">
        <v>7</v>
      </c>
      <c r="C11" s="22" t="s">
        <v>11</v>
      </c>
      <c r="D11" s="34">
        <f>AVERAGE(Grünmasseertrag_dt_ha!D11:E11)</f>
        <v>628.6</v>
      </c>
      <c r="E11" s="32">
        <f>AVERAGE('TS_%'!D11:E11)</f>
        <v>39.212499999999999</v>
      </c>
      <c r="F11" s="34">
        <f>AVERAGE(Trockenmasse_dt_ha!D11:E11)</f>
        <v>244.61875000000001</v>
      </c>
      <c r="G11" s="32">
        <f>AVERAGE('Stärkegehalt_%'!D11:E11)</f>
        <v>35.46125</v>
      </c>
      <c r="H11" s="32">
        <f>AVERAGE(Stärkeertrag_dt_ha!D11:E11)</f>
        <v>86.962500000000006</v>
      </c>
      <c r="I11" s="33">
        <f>AVERAGE(NEL_kg_TM!D11:E11)</f>
        <v>6.7037499999999994</v>
      </c>
      <c r="J11" s="34">
        <f>AVERAGE(NEL_GJ_ha!D11:E11)</f>
        <v>164.14999999999998</v>
      </c>
      <c r="K11" s="34">
        <f>AVERAGE(Biogasausbeute!D11:E11)</f>
        <v>714.25</v>
      </c>
      <c r="L11" s="34">
        <f>AVERAGE(Biogasertrag!D11:E11)</f>
        <v>16608.25</v>
      </c>
      <c r="M11" s="32">
        <f>AVERAGE('ELOST (Verdaulichkeit)'!D11:E11)</f>
        <v>72.25</v>
      </c>
    </row>
    <row r="12" spans="1:13" ht="12.75" customHeight="1" x14ac:dyDescent="0.2">
      <c r="A12" s="20" t="s">
        <v>13</v>
      </c>
      <c r="B12" s="21" t="s">
        <v>8</v>
      </c>
      <c r="C12" s="22" t="s">
        <v>11</v>
      </c>
      <c r="D12" s="34">
        <f>AVERAGE(Grünmasseertrag_dt_ha!D12:E12)</f>
        <v>643.53749999999991</v>
      </c>
      <c r="E12" s="32">
        <f>AVERAGE('TS_%'!D12:E12)</f>
        <v>39.4</v>
      </c>
      <c r="F12" s="34">
        <f>AVERAGE(Trockenmasse_dt_ha!D12:E12)</f>
        <v>249.79124999999999</v>
      </c>
      <c r="G12" s="32">
        <f>AVERAGE('Stärkegehalt_%'!D12:E12)</f>
        <v>35.806250000000006</v>
      </c>
      <c r="H12" s="32">
        <f>AVERAGE(Stärkeertrag_dt_ha!D12:E12)</f>
        <v>89.55</v>
      </c>
      <c r="I12" s="33">
        <f>AVERAGE(NEL_kg_TM!D12:E12)</f>
        <v>6.6937499999999996</v>
      </c>
      <c r="J12" s="34">
        <f>AVERAGE(NEL_GJ_ha!D12:E12)</f>
        <v>167.26249999999999</v>
      </c>
      <c r="K12" s="34">
        <f>AVERAGE(Biogasausbeute!D12:E12)</f>
        <v>743.375</v>
      </c>
      <c r="L12" s="34">
        <f>AVERAGE(Biogasertrag!D12:E12)</f>
        <v>17642.125</v>
      </c>
      <c r="M12" s="32">
        <f>AVERAGE('ELOST (Verdaulichkeit)'!D12:E12)</f>
        <v>72.037499999999994</v>
      </c>
    </row>
    <row r="13" spans="1:13" ht="12.75" customHeight="1" x14ac:dyDescent="0.2">
      <c r="A13" s="20" t="s">
        <v>14</v>
      </c>
      <c r="B13" s="21" t="s">
        <v>8</v>
      </c>
      <c r="C13" s="22" t="s">
        <v>11</v>
      </c>
      <c r="D13" s="34">
        <f>AVERAGE(Grünmasseertrag_dt_ha!D13:E13)</f>
        <v>642.65</v>
      </c>
      <c r="E13" s="32">
        <f>AVERAGE('TS_%'!D13:E13)</f>
        <v>38.612499999999997</v>
      </c>
      <c r="F13" s="34">
        <f>AVERAGE(Trockenmasse_dt_ha!D13:E13)</f>
        <v>245.15</v>
      </c>
      <c r="G13" s="32">
        <f>AVERAGE('Stärkegehalt_%'!D13:E13)</f>
        <v>35.42</v>
      </c>
      <c r="H13" s="32">
        <f>AVERAGE(Stärkeertrag_dt_ha!D13:E13)</f>
        <v>86.875</v>
      </c>
      <c r="I13" s="33">
        <f>AVERAGE(NEL_kg_TM!D13:E13)</f>
        <v>6.7225000000000001</v>
      </c>
      <c r="J13" s="34">
        <f>AVERAGE(NEL_GJ_ha!D13:E13)</f>
        <v>164.75</v>
      </c>
      <c r="K13" s="34">
        <f>AVERAGE(Biogasausbeute!D13:E13)</f>
        <v>755.625</v>
      </c>
      <c r="L13" s="34">
        <f>AVERAGE(Biogasertrag!D13:E13)</f>
        <v>17600.375</v>
      </c>
      <c r="M13" s="32">
        <f>AVERAGE('ELOST (Verdaulichkeit)'!D13:E13)</f>
        <v>71.837500000000006</v>
      </c>
    </row>
    <row r="14" spans="1:13" ht="12.75" customHeight="1" x14ac:dyDescent="0.2">
      <c r="A14" s="20" t="s">
        <v>15</v>
      </c>
      <c r="B14" s="21" t="s">
        <v>8</v>
      </c>
      <c r="C14" s="22" t="s">
        <v>11</v>
      </c>
      <c r="D14" s="34">
        <f>AVERAGE(Grünmasseertrag_dt_ha!D14:E14)</f>
        <v>620.22500000000002</v>
      </c>
      <c r="E14" s="32">
        <f>AVERAGE('TS_%'!D14:E14)</f>
        <v>38.862499999999997</v>
      </c>
      <c r="F14" s="34">
        <f>AVERAGE(Trockenmasse_dt_ha!D14:E14)</f>
        <v>237.85374999999999</v>
      </c>
      <c r="G14" s="32">
        <f>AVERAGE('Stärkegehalt_%'!D14:E14)</f>
        <v>35.971249999999998</v>
      </c>
      <c r="H14" s="32">
        <f>AVERAGE(Stärkeertrag_dt_ha!D14:E14)</f>
        <v>85.4</v>
      </c>
      <c r="I14" s="33">
        <f>AVERAGE(NEL_kg_TM!D14:E14)</f>
        <v>6.6762499999999996</v>
      </c>
      <c r="J14" s="34">
        <f>AVERAGE(NEL_GJ_ha!D14:E14)</f>
        <v>158.75</v>
      </c>
      <c r="K14" s="34">
        <f>AVERAGE(Biogasausbeute!D14:E14)</f>
        <v>730.125</v>
      </c>
      <c r="L14" s="34">
        <f>AVERAGE(Biogasertrag!D14:E14)</f>
        <v>16493</v>
      </c>
      <c r="M14" s="32">
        <f>AVERAGE('ELOST (Verdaulichkeit)'!D14:E14)</f>
        <v>71.787499999999994</v>
      </c>
    </row>
    <row r="15" spans="1:13" ht="12.75" customHeight="1" x14ac:dyDescent="0.2">
      <c r="A15" s="20" t="s">
        <v>16</v>
      </c>
      <c r="B15" s="21" t="s">
        <v>8</v>
      </c>
      <c r="C15" s="22" t="s">
        <v>11</v>
      </c>
      <c r="D15" s="34">
        <f>AVERAGE(Grünmasseertrag_dt_ha!D15:E15)</f>
        <v>601.375</v>
      </c>
      <c r="E15" s="32">
        <f>AVERAGE('TS_%'!D15:E15)</f>
        <v>39.137500000000003</v>
      </c>
      <c r="F15" s="34">
        <f>AVERAGE(Trockenmasse_dt_ha!D15:E15)</f>
        <v>232.34625</v>
      </c>
      <c r="G15" s="32">
        <f>AVERAGE('Stärkegehalt_%'!D15:E15)</f>
        <v>34.152500000000003</v>
      </c>
      <c r="H15" s="32">
        <f>AVERAGE(Stärkeertrag_dt_ha!D15:E15)</f>
        <v>79.724999999999994</v>
      </c>
      <c r="I15" s="33">
        <f>AVERAGE(NEL_kg_TM!D15:E15)</f>
        <v>6.6112500000000001</v>
      </c>
      <c r="J15" s="34">
        <f>AVERAGE(NEL_GJ_ha!D15:E15)</f>
        <v>153.82499999999999</v>
      </c>
      <c r="K15" s="34">
        <f>AVERAGE(Biogasausbeute!D15:E15)</f>
        <v>718.875</v>
      </c>
      <c r="L15" s="34">
        <f>AVERAGE(Biogasertrag!D15:E15)</f>
        <v>15876.25</v>
      </c>
      <c r="M15" s="32">
        <f>AVERAGE('ELOST (Verdaulichkeit)'!D15:E15)</f>
        <v>70.900000000000006</v>
      </c>
    </row>
    <row r="16" spans="1:13" ht="12.75" customHeight="1" x14ac:dyDescent="0.2">
      <c r="A16" s="20" t="s">
        <v>17</v>
      </c>
      <c r="B16" s="21" t="s">
        <v>7</v>
      </c>
      <c r="C16" s="22" t="s">
        <v>11</v>
      </c>
      <c r="D16" s="34">
        <f>AVERAGE(Grünmasseertrag_dt_ha!D16:E16)</f>
        <v>623.47499999999991</v>
      </c>
      <c r="E16" s="32">
        <f>AVERAGE('TS_%'!D16:E16)</f>
        <v>39.412500000000001</v>
      </c>
      <c r="F16" s="34">
        <f>AVERAGE(Trockenmasse_dt_ha!D16:E16)</f>
        <v>242.92624999999998</v>
      </c>
      <c r="G16" s="32">
        <f>AVERAGE('Stärkegehalt_%'!D16:E16)</f>
        <v>33.522500000000001</v>
      </c>
      <c r="H16" s="32">
        <f>AVERAGE(Stärkeertrag_dt_ha!D16:E16)</f>
        <v>81.775000000000006</v>
      </c>
      <c r="I16" s="33">
        <f>AVERAGE(NEL_kg_TM!D16:E16)</f>
        <v>6.6</v>
      </c>
      <c r="J16" s="34">
        <f>AVERAGE(NEL_GJ_ha!D16:E16)</f>
        <v>160.46250000000001</v>
      </c>
      <c r="K16" s="34">
        <f>AVERAGE(Biogasausbeute!D16:E16)</f>
        <v>715.625</v>
      </c>
      <c r="L16" s="34">
        <f>AVERAGE(Biogasertrag!D16:E16)</f>
        <v>16520.25</v>
      </c>
      <c r="M16" s="32">
        <f>AVERAGE('ELOST (Verdaulichkeit)'!D16:E16)</f>
        <v>71.087500000000006</v>
      </c>
    </row>
    <row r="17" spans="1:13" ht="12.75" customHeight="1" x14ac:dyDescent="0.2">
      <c r="A17" s="20" t="s">
        <v>18</v>
      </c>
      <c r="B17" s="21" t="s">
        <v>7</v>
      </c>
      <c r="C17" s="22"/>
      <c r="D17" s="34">
        <f>AVERAGE(Grünmasseertrag_dt_ha!D17:E17)</f>
        <v>615.54999999999995</v>
      </c>
      <c r="E17" s="32">
        <f>AVERAGE('TS_%'!D17:E17)</f>
        <v>39.487499999999997</v>
      </c>
      <c r="F17" s="34">
        <f>AVERAGE(Trockenmasse_dt_ha!D17:E17)</f>
        <v>240.57125000000002</v>
      </c>
      <c r="G17" s="32">
        <f>AVERAGE('Stärkegehalt_%'!D17:E17)</f>
        <v>34.532499999999999</v>
      </c>
      <c r="H17" s="32">
        <f>AVERAGE(Stärkeertrag_dt_ha!D17:E17)</f>
        <v>83.2</v>
      </c>
      <c r="I17" s="33">
        <f>AVERAGE(NEL_kg_TM!D17:E17)</f>
        <v>6.6762499999999996</v>
      </c>
      <c r="J17" s="34">
        <f>AVERAGE(NEL_GJ_ha!D17:E17)</f>
        <v>160.64999999999998</v>
      </c>
      <c r="K17" s="34">
        <f>AVERAGE(Biogasausbeute!D17:E17)</f>
        <v>748.5</v>
      </c>
      <c r="L17" s="34">
        <f>AVERAGE(Biogasertrag!D17:E17)</f>
        <v>17117</v>
      </c>
      <c r="M17" s="32">
        <f>AVERAGE('ELOST (Verdaulichkeit)'!D17:E17)</f>
        <v>71.375</v>
      </c>
    </row>
    <row r="18" spans="1:13" ht="12.75" customHeight="1" x14ac:dyDescent="0.2">
      <c r="A18" s="20" t="s">
        <v>19</v>
      </c>
      <c r="B18" s="21" t="s">
        <v>9</v>
      </c>
      <c r="C18" s="22"/>
      <c r="D18" s="34">
        <f>AVERAGE(Grünmasseertrag_dt_ha!D18:E18)</f>
        <v>620.83750000000009</v>
      </c>
      <c r="E18" s="32">
        <f>AVERAGE('TS_%'!D18:E18)</f>
        <v>40.200000000000003</v>
      </c>
      <c r="F18" s="34">
        <f>AVERAGE(Trockenmasse_dt_ha!D18:E18)</f>
        <v>247.24125000000001</v>
      </c>
      <c r="G18" s="32">
        <f>AVERAGE('Stärkegehalt_%'!D18:E18)</f>
        <v>33.555</v>
      </c>
      <c r="H18" s="32">
        <f>AVERAGE(Stärkeertrag_dt_ha!D18:E18)</f>
        <v>82.824999999999989</v>
      </c>
      <c r="I18" s="33">
        <f>AVERAGE(NEL_kg_TM!D18:E18)</f>
        <v>6.4587500000000002</v>
      </c>
      <c r="J18" s="34">
        <f>AVERAGE(NEL_GJ_ha!D18:E18)</f>
        <v>159.66249999999999</v>
      </c>
      <c r="K18" s="34">
        <f>AVERAGE(Biogasausbeute!D18:E18)</f>
        <v>734</v>
      </c>
      <c r="L18" s="34">
        <f>AVERAGE(Biogasertrag!D18:E18)</f>
        <v>17241</v>
      </c>
      <c r="M18" s="32">
        <f>AVERAGE('ELOST (Verdaulichkeit)'!D18:E18)</f>
        <v>69.462500000000006</v>
      </c>
    </row>
    <row r="19" spans="1:13" ht="12.75" customHeight="1" x14ac:dyDescent="0.2">
      <c r="A19" s="20" t="s">
        <v>20</v>
      </c>
      <c r="B19" s="21" t="s">
        <v>7</v>
      </c>
      <c r="C19" s="22"/>
      <c r="D19" s="34">
        <f>AVERAGE(Grünmasseertrag_dt_ha!D19:E19)</f>
        <v>640.82500000000005</v>
      </c>
      <c r="E19" s="32">
        <f>AVERAGE('TS_%'!D19:E19)</f>
        <v>38.487499999999997</v>
      </c>
      <c r="F19" s="34">
        <f>AVERAGE(Trockenmasse_dt_ha!D19:E19)</f>
        <v>243.72125</v>
      </c>
      <c r="G19" s="32">
        <f>AVERAGE('Stärkegehalt_%'!D19:E19)</f>
        <v>32.387500000000003</v>
      </c>
      <c r="H19" s="32">
        <f>AVERAGE(Stärkeertrag_dt_ha!D19:E19)</f>
        <v>79.099999999999994</v>
      </c>
      <c r="I19" s="33">
        <f>AVERAGE(NEL_kg_TM!D19:E19)</f>
        <v>6.45</v>
      </c>
      <c r="J19" s="34">
        <f>AVERAGE(NEL_GJ_ha!D19:E19)</f>
        <v>157.26249999999999</v>
      </c>
      <c r="K19" s="34">
        <f>AVERAGE(Biogasausbeute!D19:E19)</f>
        <v>732</v>
      </c>
      <c r="L19" s="34">
        <f>AVERAGE(Biogasertrag!D19:E19)</f>
        <v>16948.375</v>
      </c>
      <c r="M19" s="32">
        <f>AVERAGE('ELOST (Verdaulichkeit)'!D19:E19)</f>
        <v>67.987500000000011</v>
      </c>
    </row>
    <row r="20" spans="1:13" ht="12.75" customHeight="1" x14ac:dyDescent="0.2">
      <c r="A20" s="20" t="s">
        <v>21</v>
      </c>
      <c r="B20" s="21" t="s">
        <v>9</v>
      </c>
      <c r="C20" s="22"/>
      <c r="D20" s="34">
        <f>AVERAGE(Grünmasseertrag_dt_ha!D20:E20)</f>
        <v>607.98749999999995</v>
      </c>
      <c r="E20" s="32">
        <f>AVERAGE('TS_%'!D20:E20)</f>
        <v>39.9375</v>
      </c>
      <c r="F20" s="34">
        <f>AVERAGE(Trockenmasse_dt_ha!D20:E20)</f>
        <v>239.95249999999999</v>
      </c>
      <c r="G20" s="32">
        <f>AVERAGE('Stärkegehalt_%'!D20:E20)</f>
        <v>34.519999999999996</v>
      </c>
      <c r="H20" s="32">
        <f>AVERAGE(Stärkeertrag_dt_ha!D20:E20)</f>
        <v>82.9375</v>
      </c>
      <c r="I20" s="33">
        <f>AVERAGE(NEL_kg_TM!D20:E20)</f>
        <v>6.6475</v>
      </c>
      <c r="J20" s="34">
        <f>AVERAGE(NEL_GJ_ha!D20:E20)</f>
        <v>159.53749999999999</v>
      </c>
      <c r="K20" s="34">
        <f>AVERAGE(Biogasausbeute!D20:E20)</f>
        <v>730.875</v>
      </c>
      <c r="L20" s="34">
        <f>AVERAGE(Biogasertrag!D20:E20)</f>
        <v>16662.875</v>
      </c>
      <c r="M20" s="32">
        <f>AVERAGE('ELOST (Verdaulichkeit)'!D20:E20)</f>
        <v>71</v>
      </c>
    </row>
    <row r="21" spans="1:13" ht="12.75" customHeight="1" x14ac:dyDescent="0.2">
      <c r="A21" s="20" t="s">
        <v>22</v>
      </c>
      <c r="B21" s="21" t="s">
        <v>9</v>
      </c>
      <c r="C21" s="22"/>
      <c r="D21" s="34">
        <f>AVERAGE(Grünmasseertrag_dt_ha!D21:E21)</f>
        <v>598.1875</v>
      </c>
      <c r="E21" s="32">
        <f>AVERAGE('TS_%'!D21:E21)</f>
        <v>41.024999999999999</v>
      </c>
      <c r="F21" s="34">
        <f>AVERAGE(Trockenmasse_dt_ha!D21:E21)</f>
        <v>242.51125000000002</v>
      </c>
      <c r="G21" s="32">
        <f>AVERAGE('Stärkegehalt_%'!D21:E21)</f>
        <v>35.9375</v>
      </c>
      <c r="H21" s="32">
        <f>AVERAGE(Stärkeertrag_dt_ha!D21:E21)</f>
        <v>87.337500000000006</v>
      </c>
      <c r="I21" s="33">
        <f>AVERAGE(NEL_kg_TM!D21:E21)</f>
        <v>6.6862499999999994</v>
      </c>
      <c r="J21" s="34">
        <f>AVERAGE(NEL_GJ_ha!D21:E21)</f>
        <v>162.21250000000001</v>
      </c>
      <c r="K21" s="34">
        <f>AVERAGE(Biogasausbeute!D21:E21)</f>
        <v>737</v>
      </c>
      <c r="L21" s="34">
        <f>AVERAGE(Biogasertrag!D21:E21)</f>
        <v>16978</v>
      </c>
      <c r="M21" s="32">
        <f>AVERAGE('ELOST (Verdaulichkeit)'!D21:E21)</f>
        <v>71.474999999999994</v>
      </c>
    </row>
    <row r="22" spans="1:13" ht="12.75" customHeight="1" x14ac:dyDescent="0.2">
      <c r="A22" s="20" t="s">
        <v>23</v>
      </c>
      <c r="B22" s="21" t="s">
        <v>8</v>
      </c>
      <c r="C22" s="22"/>
      <c r="D22" s="34">
        <f>AVERAGE(Grünmasseertrag_dt_ha!D22:E22)</f>
        <v>666.45</v>
      </c>
      <c r="E22" s="32">
        <f>AVERAGE('TS_%'!D22:E22)</f>
        <v>39.024999999999999</v>
      </c>
      <c r="F22" s="34">
        <f>AVERAGE(Trockenmasse_dt_ha!D22:E22)</f>
        <v>257.53125</v>
      </c>
      <c r="G22" s="32">
        <f>AVERAGE('Stärkegehalt_%'!D22:E22)</f>
        <v>33.401250000000005</v>
      </c>
      <c r="H22" s="32">
        <f>AVERAGE(Stärkeertrag_dt_ha!D22:E22)</f>
        <v>85.912499999999994</v>
      </c>
      <c r="I22" s="33">
        <f>AVERAGE(NEL_kg_TM!D22:E22)</f>
        <v>6.6099999999999994</v>
      </c>
      <c r="J22" s="34">
        <f>AVERAGE(NEL_GJ_ha!D22:E22)</f>
        <v>170.2</v>
      </c>
      <c r="K22" s="34">
        <f>AVERAGE(Biogasausbeute!D22:E22)</f>
        <v>735.25</v>
      </c>
      <c r="L22" s="34">
        <f>AVERAGE(Biogasertrag!D22:E22)</f>
        <v>17985.625</v>
      </c>
      <c r="M22" s="32">
        <f>AVERAGE('ELOST (Verdaulichkeit)'!D22:E22)</f>
        <v>70.224999999999994</v>
      </c>
    </row>
    <row r="23" spans="1:13" ht="12.75" customHeight="1" x14ac:dyDescent="0.2">
      <c r="A23" s="20" t="s">
        <v>24</v>
      </c>
      <c r="B23" s="21" t="s">
        <v>7</v>
      </c>
      <c r="C23" s="22"/>
      <c r="D23" s="34">
        <f>AVERAGE(Grünmasseertrag_dt_ha!D23:E23)</f>
        <v>677.48749999999995</v>
      </c>
      <c r="E23" s="32">
        <f>AVERAGE('TS_%'!D23:E23)</f>
        <v>37.0625</v>
      </c>
      <c r="F23" s="34">
        <f>AVERAGE(Trockenmasse_dt_ha!D23:E23)</f>
        <v>245.76875000000001</v>
      </c>
      <c r="G23" s="32">
        <f>AVERAGE('Stärkegehalt_%'!D23:E23)</f>
        <v>30.67625</v>
      </c>
      <c r="H23" s="32">
        <f>AVERAGE(Stärkeertrag_dt_ha!D23:E23)</f>
        <v>75.3</v>
      </c>
      <c r="I23" s="33">
        <f>AVERAGE(NEL_kg_TM!D23:E23)</f>
        <v>6.4887499999999996</v>
      </c>
      <c r="J23" s="34">
        <f>AVERAGE(NEL_GJ_ha!D23:E23)</f>
        <v>159.44999999999999</v>
      </c>
      <c r="K23" s="34">
        <f>AVERAGE(Biogasausbeute!D23:E23)</f>
        <v>727.625</v>
      </c>
      <c r="L23" s="34">
        <f>AVERAGE(Biogasertrag!D23:E23)</f>
        <v>16989.75</v>
      </c>
      <c r="M23" s="32">
        <f>AVERAGE('ELOST (Verdaulichkeit)'!D23:E23)</f>
        <v>68.412499999999994</v>
      </c>
    </row>
    <row r="24" spans="1:13" ht="12.75" customHeight="1" x14ac:dyDescent="0.2">
      <c r="A24" s="20" t="s">
        <v>25</v>
      </c>
      <c r="B24" s="21" t="s">
        <v>9</v>
      </c>
      <c r="C24" s="22"/>
      <c r="D24" s="34">
        <f>AVERAGE(Grünmasseertrag_dt_ha!D24:E24)</f>
        <v>618.54999999999995</v>
      </c>
      <c r="E24" s="32">
        <f>AVERAGE('TS_%'!D24:E24)</f>
        <v>41.174999999999997</v>
      </c>
      <c r="F24" s="34">
        <f>AVERAGE(Trockenmasse_dt_ha!D24:E24)</f>
        <v>252.29000000000002</v>
      </c>
      <c r="G24" s="32">
        <f>AVERAGE('Stärkegehalt_%'!D24:E24)</f>
        <v>36.477499999999999</v>
      </c>
      <c r="H24" s="32">
        <f>AVERAGE(Stärkeertrag_dt_ha!D24:E24)</f>
        <v>92.037499999999994</v>
      </c>
      <c r="I24" s="33">
        <f>AVERAGE(NEL_kg_TM!D24:E24)</f>
        <v>6.7050000000000001</v>
      </c>
      <c r="J24" s="34">
        <f>AVERAGE(NEL_GJ_ha!D24:E24)</f>
        <v>169.16250000000002</v>
      </c>
      <c r="K24" s="34">
        <f>AVERAGE(Biogasausbeute!D24:E24)</f>
        <v>732.5</v>
      </c>
      <c r="L24" s="34">
        <f>AVERAGE(Biogasertrag!D24:E24)</f>
        <v>17553.25</v>
      </c>
      <c r="M24" s="32">
        <f>AVERAGE('ELOST (Verdaulichkeit)'!D24:E24)</f>
        <v>72.324999999999989</v>
      </c>
    </row>
    <row r="25" spans="1:13" ht="12.75" customHeight="1" x14ac:dyDescent="0.2">
      <c r="A25" s="20" t="s">
        <v>26</v>
      </c>
      <c r="B25" s="21" t="s">
        <v>9</v>
      </c>
      <c r="C25" s="22"/>
      <c r="D25" s="34">
        <f>AVERAGE(Grünmasseertrag_dt_ha!D25:E25)</f>
        <v>572.4375</v>
      </c>
      <c r="E25" s="32">
        <f>AVERAGE('TS_%'!D25:E25)</f>
        <v>42.137500000000003</v>
      </c>
      <c r="F25" s="34">
        <f>AVERAGE(Trockenmasse_dt_ha!D25:E25)</f>
        <v>238.60874999999999</v>
      </c>
      <c r="G25" s="32">
        <f>AVERAGE('Stärkegehalt_%'!D25:E25)</f>
        <v>36.338749999999997</v>
      </c>
      <c r="H25" s="32">
        <f>AVERAGE(Stärkeertrag_dt_ha!D25:E25)</f>
        <v>86.987499999999997</v>
      </c>
      <c r="I25" s="33">
        <f>AVERAGE(NEL_kg_TM!D25:E25)</f>
        <v>6.7125000000000004</v>
      </c>
      <c r="J25" s="34">
        <f>AVERAGE(NEL_GJ_ha!D25:E25)</f>
        <v>160.23750000000001</v>
      </c>
      <c r="K25" s="34">
        <f>AVERAGE(Biogasausbeute!D25:E25)</f>
        <v>740.25</v>
      </c>
      <c r="L25" s="34">
        <f>AVERAGE(Biogasertrag!D25:E25)</f>
        <v>16784.125</v>
      </c>
      <c r="M25" s="32">
        <f>AVERAGE('ELOST (Verdaulichkeit)'!D25:E25)</f>
        <v>72.012499999999989</v>
      </c>
    </row>
    <row r="26" spans="1:13" ht="12.75" customHeight="1" x14ac:dyDescent="0.2">
      <c r="A26" s="20" t="s">
        <v>27</v>
      </c>
      <c r="B26" s="21" t="s">
        <v>9</v>
      </c>
      <c r="C26" s="22"/>
      <c r="D26" s="34">
        <f>AVERAGE(Grünmasseertrag_dt_ha!D26:E26)</f>
        <v>570.27500000000009</v>
      </c>
      <c r="E26" s="32">
        <f>AVERAGE('TS_%'!D26:E26)</f>
        <v>42.0625</v>
      </c>
      <c r="F26" s="34">
        <f>AVERAGE(Trockenmasse_dt_ha!D26:E26)</f>
        <v>237.01</v>
      </c>
      <c r="G26" s="32">
        <f>AVERAGE('Stärkegehalt_%'!D26:E26)</f>
        <v>38.445</v>
      </c>
      <c r="H26" s="32">
        <f>AVERAGE(Stärkeertrag_dt_ha!D26:E26)</f>
        <v>91.325000000000003</v>
      </c>
      <c r="I26" s="33">
        <f>AVERAGE(NEL_kg_TM!D26:E26)</f>
        <v>6.79</v>
      </c>
      <c r="J26" s="34">
        <f>AVERAGE(NEL_GJ_ha!D26:E26)</f>
        <v>161.03750000000002</v>
      </c>
      <c r="K26" s="34">
        <f>AVERAGE(Biogasausbeute!D26:E26)</f>
        <v>720.625</v>
      </c>
      <c r="L26" s="34">
        <f>AVERAGE(Biogasertrag!D26:E26)</f>
        <v>16236.375</v>
      </c>
      <c r="M26" s="32">
        <f>AVERAGE('ELOST (Verdaulichkeit)'!D26:E26)</f>
        <v>73.0625</v>
      </c>
    </row>
    <row r="27" spans="1:13" ht="12.75" customHeight="1" x14ac:dyDescent="0.2">
      <c r="A27" s="20" t="s">
        <v>28</v>
      </c>
      <c r="B27" s="21" t="s">
        <v>10</v>
      </c>
      <c r="C27" s="21"/>
      <c r="D27" s="34">
        <f>AVERAGE(Grünmasseertrag_dt_ha!D27:E27)</f>
        <v>616.17499999999995</v>
      </c>
      <c r="E27" s="32">
        <f>AVERAGE('TS_%'!D27:E27)</f>
        <v>41.162499999999994</v>
      </c>
      <c r="F27" s="34">
        <f>AVERAGE(Trockenmasse_dt_ha!D27:E27)</f>
        <v>250.53500000000003</v>
      </c>
      <c r="G27" s="32">
        <f>AVERAGE('Stärkegehalt_%'!D27:E27)</f>
        <v>35.292500000000004</v>
      </c>
      <c r="H27" s="32">
        <f>AVERAGE(Stärkeertrag_dt_ha!D27:E27)</f>
        <v>88.875</v>
      </c>
      <c r="I27" s="33">
        <f>AVERAGE(NEL_kg_TM!D27:E27)</f>
        <v>6.5337499999999995</v>
      </c>
      <c r="J27" s="34">
        <f>AVERAGE(NEL_GJ_ha!D27:E27)</f>
        <v>163.85000000000002</v>
      </c>
      <c r="K27" s="34">
        <f>AVERAGE(Biogasausbeute!D27:E27)</f>
        <v>751.5</v>
      </c>
      <c r="L27" s="34">
        <f>AVERAGE(Biogasertrag!D27:E27)</f>
        <v>17888.375</v>
      </c>
      <c r="M27" s="32">
        <f>AVERAGE('ELOST (Verdaulichkeit)'!D27:E27)</f>
        <v>70.099999999999994</v>
      </c>
    </row>
    <row r="28" spans="1:13" ht="12.75" customHeight="1" x14ac:dyDescent="0.2">
      <c r="A28" s="20" t="s">
        <v>29</v>
      </c>
      <c r="B28" s="21" t="s">
        <v>10</v>
      </c>
      <c r="C28" s="22"/>
      <c r="D28" s="34">
        <f>AVERAGE(Grünmasseertrag_dt_ha!D28:E28)</f>
        <v>610.07500000000005</v>
      </c>
      <c r="E28" s="32">
        <f>AVERAGE('TS_%'!D28:E28)</f>
        <v>41.95</v>
      </c>
      <c r="F28" s="34">
        <f>AVERAGE(Trockenmasse_dt_ha!D28:E28)</f>
        <v>253.88625000000002</v>
      </c>
      <c r="G28" s="32">
        <f>AVERAGE('Stärkegehalt_%'!D28:E28)</f>
        <v>37.331249999999997</v>
      </c>
      <c r="H28" s="32">
        <f>AVERAGE(Stärkeertrag_dt_ha!D28:E28)</f>
        <v>94.724999999999994</v>
      </c>
      <c r="I28" s="33">
        <f>AVERAGE(NEL_kg_TM!D28:E28)</f>
        <v>6.7437500000000004</v>
      </c>
      <c r="J28" s="34">
        <f>AVERAGE(NEL_GJ_ha!D28:E28)</f>
        <v>171.21250000000001</v>
      </c>
      <c r="K28" s="34">
        <f>AVERAGE(Biogasausbeute!D28:E28)</f>
        <v>736.125</v>
      </c>
      <c r="L28" s="34">
        <f>AVERAGE(Biogasertrag!D28:E28)</f>
        <v>17756.375</v>
      </c>
      <c r="M28" s="32">
        <f>AVERAGE('ELOST (Verdaulichkeit)'!D28:E28)</f>
        <v>73.0625</v>
      </c>
    </row>
    <row r="29" spans="1:13" ht="12.75" customHeight="1" x14ac:dyDescent="0.2">
      <c r="A29" s="20" t="s">
        <v>30</v>
      </c>
      <c r="B29" s="21" t="s">
        <v>9</v>
      </c>
      <c r="C29" s="22"/>
      <c r="D29" s="34">
        <f>AVERAGE(Grünmasseertrag_dt_ha!D29:E29)</f>
        <v>602.22499999999991</v>
      </c>
      <c r="E29" s="32">
        <f>AVERAGE('TS_%'!D29:E29)</f>
        <v>40.075000000000003</v>
      </c>
      <c r="F29" s="34">
        <f>AVERAGE(Trockenmasse_dt_ha!D29:E29)</f>
        <v>239.7</v>
      </c>
      <c r="G29" s="32">
        <f>AVERAGE('Stärkegehalt_%'!D29:E29)</f>
        <v>35.151250000000005</v>
      </c>
      <c r="H29" s="32">
        <f>AVERAGE(Stärkeertrag_dt_ha!D29:E29)</f>
        <v>84.262500000000003</v>
      </c>
      <c r="I29" s="33">
        <f>AVERAGE(NEL_kg_TM!D29:E29)</f>
        <v>6.6662499999999998</v>
      </c>
      <c r="J29" s="34">
        <f>AVERAGE(NEL_GJ_ha!D29:E29)</f>
        <v>159.80000000000001</v>
      </c>
      <c r="K29" s="34">
        <f>AVERAGE(Biogasausbeute!D29:E29)</f>
        <v>753.875</v>
      </c>
      <c r="L29" s="34">
        <f>AVERAGE(Biogasertrag!D29:E29)</f>
        <v>17163.375</v>
      </c>
      <c r="M29" s="32">
        <f>AVERAGE('ELOST (Verdaulichkeit)'!D29:E29)</f>
        <v>71.8125</v>
      </c>
    </row>
    <row r="30" spans="1:13" ht="12.75" customHeight="1" x14ac:dyDescent="0.2">
      <c r="A30" s="20" t="s">
        <v>31</v>
      </c>
      <c r="B30" s="21" t="s">
        <v>8</v>
      </c>
      <c r="C30" s="22"/>
      <c r="D30" s="34">
        <f>AVERAGE(Grünmasseertrag_dt_ha!D30:E30)</f>
        <v>635.70000000000005</v>
      </c>
      <c r="E30" s="32">
        <f>AVERAGE('TS_%'!D30:E30)</f>
        <v>40.125</v>
      </c>
      <c r="F30" s="34">
        <f>AVERAGE(Trockenmasse_dt_ha!D30:E30)</f>
        <v>251.44624999999999</v>
      </c>
      <c r="G30" s="32">
        <f>AVERAGE('Stärkegehalt_%'!D30:E30)</f>
        <v>33.688749999999999</v>
      </c>
      <c r="H30" s="32">
        <f>AVERAGE(Stärkeertrag_dt_ha!D30:E30)</f>
        <v>84.825000000000003</v>
      </c>
      <c r="I30" s="33">
        <f>AVERAGE(NEL_kg_TM!D30:E30)</f>
        <v>6.5437499999999993</v>
      </c>
      <c r="J30" s="34">
        <f>AVERAGE(NEL_GJ_ha!D30:E30)</f>
        <v>164.625</v>
      </c>
      <c r="K30" s="34">
        <f>AVERAGE(Biogasausbeute!D30:E30)</f>
        <v>737.5</v>
      </c>
      <c r="L30" s="34">
        <f>AVERAGE(Biogasertrag!D30:E30)</f>
        <v>17619.5</v>
      </c>
      <c r="M30" s="32">
        <f>AVERAGE('ELOST (Verdaulichkeit)'!D30:E30)</f>
        <v>69.9375</v>
      </c>
    </row>
    <row r="31" spans="1:13" ht="12.75" customHeight="1" x14ac:dyDescent="0.2">
      <c r="A31" s="20" t="s">
        <v>32</v>
      </c>
      <c r="B31" s="21" t="s">
        <v>33</v>
      </c>
      <c r="C31" s="22"/>
      <c r="D31" s="34">
        <f>AVERAGE(Grünmasseertrag_dt_ha!D31:E31)</f>
        <v>655.0625</v>
      </c>
      <c r="E31" s="32">
        <f>AVERAGE('TS_%'!D31:E31)</f>
        <v>38.474999999999994</v>
      </c>
      <c r="F31" s="34">
        <f>AVERAGE(Trockenmasse_dt_ha!D31:E31)</f>
        <v>249.78625</v>
      </c>
      <c r="G31" s="32">
        <f>AVERAGE('Stärkegehalt_%'!D31:E31)</f>
        <v>35.066249999999997</v>
      </c>
      <c r="H31" s="32">
        <f>AVERAGE(Stärkeertrag_dt_ha!D31:E31)</f>
        <v>87.550000000000011</v>
      </c>
      <c r="I31" s="33">
        <f>AVERAGE(NEL_kg_TM!D31:E31)</f>
        <v>6.6187500000000004</v>
      </c>
      <c r="J31" s="34">
        <f>AVERAGE(NEL_GJ_ha!D31:E31)</f>
        <v>165.3125</v>
      </c>
      <c r="K31" s="34">
        <f>AVERAGE(Biogasausbeute!D31:E31)</f>
        <v>714.75</v>
      </c>
      <c r="L31" s="34">
        <f>AVERAGE(Biogasertrag!D31:E31)</f>
        <v>16956.125</v>
      </c>
      <c r="M31" s="32">
        <f>AVERAGE('ELOST (Verdaulichkeit)'!D31:E31)</f>
        <v>71.0625</v>
      </c>
    </row>
    <row r="32" spans="1:13" s="38" customFormat="1" ht="12.75" customHeight="1" x14ac:dyDescent="0.2">
      <c r="A32" s="25" t="s">
        <v>37</v>
      </c>
      <c r="B32" s="19"/>
      <c r="C32" s="19"/>
      <c r="D32" s="35">
        <f>AVERAGE(D11:D16)</f>
        <v>626.64374999999995</v>
      </c>
      <c r="E32" s="40">
        <f>AVERAGE(E11:E16)</f>
        <v>39.106249999999996</v>
      </c>
      <c r="F32" s="35">
        <f>AVERAGE(F11:F16)</f>
        <v>242.114375</v>
      </c>
      <c r="G32" s="40">
        <f>AVERAGE(G11:G16)</f>
        <v>35.055624999999999</v>
      </c>
      <c r="H32" s="40">
        <f>AVERAGE(H11:H16)</f>
        <v>85.047916666666666</v>
      </c>
      <c r="I32" s="41">
        <f>AVERAGE(I11:I16)</f>
        <v>6.6679166666666667</v>
      </c>
      <c r="J32" s="35">
        <f>AVERAGE(J11:J16)</f>
        <v>161.53333333333333</v>
      </c>
      <c r="K32" s="35">
        <f>AVERAGE(K11:K16)</f>
        <v>729.64583333333337</v>
      </c>
      <c r="L32" s="35">
        <f>AVERAGE(L11:L16)</f>
        <v>16790.041666666668</v>
      </c>
      <c r="M32" s="40">
        <f>AVERAGE(M11:M16)</f>
        <v>71.649999999999991</v>
      </c>
    </row>
    <row r="33" spans="1:13" s="38" customFormat="1" ht="12" customHeight="1" x14ac:dyDescent="0.2">
      <c r="A33" s="25"/>
      <c r="B33" s="19"/>
      <c r="C33" s="19"/>
      <c r="D33" s="42" t="s">
        <v>1</v>
      </c>
      <c r="E33" s="42" t="s">
        <v>1</v>
      </c>
      <c r="F33" s="43" t="s">
        <v>1</v>
      </c>
      <c r="G33" s="43" t="s">
        <v>1</v>
      </c>
      <c r="H33" s="42" t="s">
        <v>1</v>
      </c>
      <c r="I33" s="43" t="s">
        <v>1</v>
      </c>
      <c r="J33" s="42" t="s">
        <v>1</v>
      </c>
      <c r="K33" s="44" t="s">
        <v>1</v>
      </c>
      <c r="L33" s="44" t="s">
        <v>1</v>
      </c>
      <c r="M33" s="43" t="s">
        <v>1</v>
      </c>
    </row>
    <row r="34" spans="1:13" ht="12" customHeight="1" x14ac:dyDescent="0.2"/>
    <row r="35" spans="1:13" x14ac:dyDescent="0.2">
      <c r="A35" s="2" t="s">
        <v>39</v>
      </c>
    </row>
    <row r="36" spans="1:13" x14ac:dyDescent="0.2">
      <c r="A36" s="2" t="s">
        <v>40</v>
      </c>
    </row>
    <row r="37" spans="1:13" s="3" customFormat="1" x14ac:dyDescent="0.2">
      <c r="A37" s="4"/>
      <c r="B37" s="5" t="s">
        <v>41</v>
      </c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3" customFormat="1" x14ac:dyDescent="0.2">
      <c r="A38" s="6"/>
      <c r="B38" s="5" t="s">
        <v>42</v>
      </c>
      <c r="D38" s="2"/>
      <c r="E38" s="2"/>
      <c r="F38" s="2"/>
      <c r="G38" s="2"/>
      <c r="H38" s="2"/>
      <c r="I38" s="2"/>
      <c r="J38" s="2"/>
      <c r="K38" s="2"/>
      <c r="L38" s="2"/>
      <c r="M38" s="2"/>
    </row>
  </sheetData>
  <mergeCells count="11">
    <mergeCell ref="M9:M10"/>
    <mergeCell ref="A1:M1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conditionalFormatting sqref="D11:D31">
    <cfRule type="colorScale" priority="10">
      <colorScale>
        <cfvo type="min"/>
        <cfvo type="max"/>
        <color rgb="FFFCFCFF"/>
        <color rgb="FF63BE7B"/>
      </colorScale>
    </cfRule>
  </conditionalFormatting>
  <conditionalFormatting sqref="E11:E31">
    <cfRule type="colorScale" priority="9">
      <colorScale>
        <cfvo type="min"/>
        <cfvo type="max"/>
        <color rgb="FFFCFCFF"/>
        <color rgb="FF63BE7B"/>
      </colorScale>
    </cfRule>
  </conditionalFormatting>
  <conditionalFormatting sqref="F11:F31">
    <cfRule type="colorScale" priority="8">
      <colorScale>
        <cfvo type="min"/>
        <cfvo type="max"/>
        <color rgb="FFFCFCFF"/>
        <color rgb="FF63BE7B"/>
      </colorScale>
    </cfRule>
  </conditionalFormatting>
  <conditionalFormatting sqref="G11:G31">
    <cfRule type="colorScale" priority="7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6">
      <colorScale>
        <cfvo type="min"/>
        <cfvo type="max"/>
        <color rgb="FFFCFCFF"/>
        <color rgb="FF63BE7B"/>
      </colorScale>
    </cfRule>
  </conditionalFormatting>
  <conditionalFormatting sqref="I11:I31">
    <cfRule type="colorScale" priority="5">
      <colorScale>
        <cfvo type="min"/>
        <cfvo type="max"/>
        <color rgb="FFFCFCFF"/>
        <color rgb="FF63BE7B"/>
      </colorScale>
    </cfRule>
  </conditionalFormatting>
  <conditionalFormatting sqref="J11:J31">
    <cfRule type="colorScale" priority="4">
      <colorScale>
        <cfvo type="min"/>
        <cfvo type="max"/>
        <color rgb="FFFCFCFF"/>
        <color rgb="FF63BE7B"/>
      </colorScale>
    </cfRule>
  </conditionalFormatting>
  <conditionalFormatting sqref="K11:K31">
    <cfRule type="colorScale" priority="3">
      <colorScale>
        <cfvo type="min"/>
        <cfvo type="max"/>
        <color rgb="FFFCFCFF"/>
        <color rgb="FF63BE7B"/>
      </colorScale>
    </cfRule>
  </conditionalFormatting>
  <conditionalFormatting sqref="L11:L31">
    <cfRule type="colorScale" priority="2">
      <colorScale>
        <cfvo type="min"/>
        <cfvo type="max"/>
        <color rgb="FFFCFCFF"/>
        <color rgb="FF63BE7B"/>
      </colorScale>
    </cfRule>
  </conditionalFormatting>
  <conditionalFormatting sqref="M11:M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53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4">
        <v>16016.25</v>
      </c>
      <c r="E11" s="34">
        <v>17200.25</v>
      </c>
      <c r="F11" s="30"/>
      <c r="G11" s="31">
        <f>D11/D$32*100</f>
        <v>97.66700883192911</v>
      </c>
      <c r="H11" s="31">
        <f>E11/E$32*100</f>
        <v>100.11058566751545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4">
        <v>17347.5</v>
      </c>
      <c r="E12" s="34">
        <v>17936.75</v>
      </c>
      <c r="F12" s="30"/>
      <c r="G12" s="31">
        <f t="shared" ref="G12:H31" si="0">D12/D$32*100</f>
        <v>105.78496437754718</v>
      </c>
      <c r="H12" s="31">
        <f t="shared" si="0"/>
        <v>104.39723535831212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4">
        <v>17223.75</v>
      </c>
      <c r="E13" s="34">
        <v>17977</v>
      </c>
      <c r="F13" s="30"/>
      <c r="G13" s="31">
        <f t="shared" si="0"/>
        <v>105.03033752401085</v>
      </c>
      <c r="H13" s="31">
        <f t="shared" si="0"/>
        <v>104.63150236449619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4">
        <v>16597.5</v>
      </c>
      <c r="E14" s="34">
        <v>16388.5</v>
      </c>
      <c r="F14" s="30"/>
      <c r="G14" s="31">
        <f t="shared" si="0"/>
        <v>101.21146829550884</v>
      </c>
      <c r="H14" s="31">
        <f t="shared" si="0"/>
        <v>95.38595853037468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4">
        <v>15160.5</v>
      </c>
      <c r="E15" s="34">
        <v>16592</v>
      </c>
      <c r="F15" s="30"/>
      <c r="G15" s="31">
        <f t="shared" si="0"/>
        <v>92.448649802323345</v>
      </c>
      <c r="H15" s="31">
        <f t="shared" si="0"/>
        <v>96.570389232448164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4">
        <v>16047.5</v>
      </c>
      <c r="E16" s="34">
        <v>16993</v>
      </c>
      <c r="F16" s="30"/>
      <c r="G16" s="31">
        <f t="shared" si="0"/>
        <v>97.857571168680707</v>
      </c>
      <c r="H16" s="31">
        <f t="shared" si="0"/>
        <v>98.904328846853403</v>
      </c>
    </row>
    <row r="17" spans="1:8" ht="12.75" customHeight="1" x14ac:dyDescent="0.25">
      <c r="A17" s="20" t="s">
        <v>18</v>
      </c>
      <c r="B17" s="21" t="s">
        <v>7</v>
      </c>
      <c r="C17" s="22"/>
      <c r="D17" s="34">
        <v>16526.25</v>
      </c>
      <c r="E17" s="34">
        <v>17707.75</v>
      </c>
      <c r="F17" s="30"/>
      <c r="G17" s="31">
        <f t="shared" si="0"/>
        <v>100.77698616771519</v>
      </c>
      <c r="H17" s="31">
        <f t="shared" si="0"/>
        <v>103.06438704983631</v>
      </c>
    </row>
    <row r="18" spans="1:8" ht="12.75" customHeight="1" x14ac:dyDescent="0.25">
      <c r="A18" s="20" t="s">
        <v>19</v>
      </c>
      <c r="B18" s="21" t="s">
        <v>9</v>
      </c>
      <c r="C18" s="22"/>
      <c r="D18" s="34">
        <v>17294</v>
      </c>
      <c r="E18" s="34">
        <v>17188</v>
      </c>
      <c r="F18" s="30"/>
      <c r="G18" s="31">
        <f t="shared" si="0"/>
        <v>105.45872165702845</v>
      </c>
      <c r="H18" s="31">
        <f t="shared" si="0"/>
        <v>100.03928701345943</v>
      </c>
    </row>
    <row r="19" spans="1:8" ht="12.75" customHeight="1" x14ac:dyDescent="0.25">
      <c r="A19" s="20" t="s">
        <v>20</v>
      </c>
      <c r="B19" s="21" t="s">
        <v>7</v>
      </c>
      <c r="C19" s="22"/>
      <c r="D19" s="34">
        <v>16594.5</v>
      </c>
      <c r="E19" s="34">
        <v>17302.25</v>
      </c>
      <c r="F19" s="30"/>
      <c r="G19" s="31">
        <f t="shared" si="0"/>
        <v>101.19317431118068</v>
      </c>
      <c r="H19" s="31">
        <f t="shared" si="0"/>
        <v>100.70425609312477</v>
      </c>
    </row>
    <row r="20" spans="1:8" ht="12.75" customHeight="1" x14ac:dyDescent="0.25">
      <c r="A20" s="20" t="s">
        <v>21</v>
      </c>
      <c r="B20" s="21" t="s">
        <v>9</v>
      </c>
      <c r="C20" s="22"/>
      <c r="D20" s="34">
        <v>16256</v>
      </c>
      <c r="E20" s="34">
        <v>17069.75</v>
      </c>
      <c r="F20" s="30"/>
      <c r="G20" s="31">
        <f t="shared" si="0"/>
        <v>99.129003079487362</v>
      </c>
      <c r="H20" s="31">
        <f t="shared" si="0"/>
        <v>99.351036740632964</v>
      </c>
    </row>
    <row r="21" spans="1:8" ht="12.75" customHeight="1" x14ac:dyDescent="0.25">
      <c r="A21" s="20" t="s">
        <v>22</v>
      </c>
      <c r="B21" s="21" t="s">
        <v>9</v>
      </c>
      <c r="C21" s="22"/>
      <c r="D21" s="34">
        <v>16650.25</v>
      </c>
      <c r="E21" s="34">
        <v>17305.75</v>
      </c>
      <c r="F21" s="30"/>
      <c r="G21" s="31">
        <f t="shared" si="0"/>
        <v>101.53313751994553</v>
      </c>
      <c r="H21" s="31">
        <f t="shared" si="0"/>
        <v>100.72462713714079</v>
      </c>
    </row>
    <row r="22" spans="1:8" ht="12.75" customHeight="1" x14ac:dyDescent="0.25">
      <c r="A22" s="20" t="s">
        <v>23</v>
      </c>
      <c r="B22" s="21" t="s">
        <v>8</v>
      </c>
      <c r="C22" s="22"/>
      <c r="D22" s="34">
        <v>18076.5</v>
      </c>
      <c r="E22" s="34">
        <v>17894.75</v>
      </c>
      <c r="F22" s="30"/>
      <c r="G22" s="31">
        <f t="shared" si="0"/>
        <v>110.23040256928847</v>
      </c>
      <c r="H22" s="31">
        <f t="shared" si="0"/>
        <v>104.15278283012003</v>
      </c>
    </row>
    <row r="23" spans="1:8" ht="12.75" customHeight="1" x14ac:dyDescent="0.25">
      <c r="A23" s="20" t="s">
        <v>24</v>
      </c>
      <c r="B23" s="21" t="s">
        <v>7</v>
      </c>
      <c r="C23" s="22"/>
      <c r="D23" s="34">
        <v>16837.75</v>
      </c>
      <c r="E23" s="34">
        <v>17141.75</v>
      </c>
      <c r="F23" s="30"/>
      <c r="G23" s="31">
        <f t="shared" si="0"/>
        <v>102.67651154045512</v>
      </c>
      <c r="H23" s="31">
        <f t="shared" si="0"/>
        <v>99.770098217533658</v>
      </c>
    </row>
    <row r="24" spans="1:8" ht="12.75" customHeight="1" x14ac:dyDescent="0.25">
      <c r="A24" s="20" t="s">
        <v>25</v>
      </c>
      <c r="B24" s="21" t="s">
        <v>9</v>
      </c>
      <c r="C24" s="22"/>
      <c r="D24" s="34">
        <v>17775</v>
      </c>
      <c r="E24" s="34">
        <v>17331.5</v>
      </c>
      <c r="F24" s="30"/>
      <c r="G24" s="31">
        <f t="shared" si="0"/>
        <v>108.39185714430906</v>
      </c>
      <c r="H24" s="31">
        <f t="shared" si="0"/>
        <v>100.87449981811567</v>
      </c>
    </row>
    <row r="25" spans="1:8" ht="12.75" customHeight="1" x14ac:dyDescent="0.25">
      <c r="A25" s="20" t="s">
        <v>26</v>
      </c>
      <c r="B25" s="21" t="s">
        <v>9</v>
      </c>
      <c r="C25" s="22"/>
      <c r="D25" s="34">
        <v>15717.5</v>
      </c>
      <c r="E25" s="34">
        <v>17850.75</v>
      </c>
      <c r="F25" s="30"/>
      <c r="G25" s="31">
        <f t="shared" si="0"/>
        <v>95.845232892583837</v>
      </c>
      <c r="H25" s="31">
        <f t="shared" si="0"/>
        <v>103.8966897053474</v>
      </c>
    </row>
    <row r="26" spans="1:8" ht="12.75" customHeight="1" x14ac:dyDescent="0.25">
      <c r="A26" s="20" t="s">
        <v>27</v>
      </c>
      <c r="B26" s="21" t="s">
        <v>9</v>
      </c>
      <c r="C26" s="22"/>
      <c r="D26" s="34">
        <v>15687.5</v>
      </c>
      <c r="E26" s="34">
        <v>16785.25</v>
      </c>
      <c r="F26" s="30"/>
      <c r="G26" s="31">
        <f t="shared" si="0"/>
        <v>95.662293049302292</v>
      </c>
      <c r="H26" s="31">
        <f t="shared" si="0"/>
        <v>97.695161877046203</v>
      </c>
    </row>
    <row r="27" spans="1:8" ht="12.75" customHeight="1" x14ac:dyDescent="0.25">
      <c r="A27" s="20" t="s">
        <v>28</v>
      </c>
      <c r="B27" s="21" t="s">
        <v>10</v>
      </c>
      <c r="C27" s="21"/>
      <c r="D27" s="34">
        <v>16989</v>
      </c>
      <c r="E27" s="34">
        <v>18787.75</v>
      </c>
      <c r="F27" s="30"/>
      <c r="G27" s="31">
        <f t="shared" si="0"/>
        <v>103.59883325033286</v>
      </c>
      <c r="H27" s="31">
        <f t="shared" si="0"/>
        <v>109.35030920334667</v>
      </c>
    </row>
    <row r="28" spans="1:8" ht="12.75" customHeight="1" x14ac:dyDescent="0.25">
      <c r="A28" s="20" t="s">
        <v>29</v>
      </c>
      <c r="B28" s="21" t="s">
        <v>10</v>
      </c>
      <c r="C28" s="22"/>
      <c r="D28" s="34">
        <v>17595</v>
      </c>
      <c r="E28" s="34">
        <v>17917.75</v>
      </c>
      <c r="F28" s="30"/>
      <c r="G28" s="31">
        <f t="shared" si="0"/>
        <v>107.29421808461986</v>
      </c>
      <c r="H28" s="31">
        <f t="shared" si="0"/>
        <v>104.28664969079666</v>
      </c>
    </row>
    <row r="29" spans="1:8" ht="12.75" customHeight="1" x14ac:dyDescent="0.25">
      <c r="A29" s="20" t="s">
        <v>30</v>
      </c>
      <c r="B29" s="21" t="s">
        <v>9</v>
      </c>
      <c r="C29" s="22"/>
      <c r="D29" s="34">
        <v>17162</v>
      </c>
      <c r="E29" s="34">
        <v>17164.75</v>
      </c>
      <c r="F29" s="30"/>
      <c r="G29" s="31">
        <f t="shared" si="0"/>
        <v>104.65378634658971</v>
      </c>
      <c r="H29" s="31">
        <f t="shared" si="0"/>
        <v>99.903965078210248</v>
      </c>
    </row>
    <row r="30" spans="1:8" ht="12.75" customHeight="1" x14ac:dyDescent="0.25">
      <c r="A30" s="20" t="s">
        <v>31</v>
      </c>
      <c r="B30" s="21" t="s">
        <v>8</v>
      </c>
      <c r="C30" s="22"/>
      <c r="D30" s="34">
        <v>17252.5</v>
      </c>
      <c r="E30" s="34">
        <v>17986.5</v>
      </c>
      <c r="F30" s="30"/>
      <c r="G30" s="31">
        <f t="shared" si="0"/>
        <v>105.20565487382234</v>
      </c>
      <c r="H30" s="31">
        <f t="shared" si="0"/>
        <v>104.6867951982539</v>
      </c>
    </row>
    <row r="31" spans="1:8" ht="12.75" customHeight="1" x14ac:dyDescent="0.25">
      <c r="A31" s="20" t="s">
        <v>32</v>
      </c>
      <c r="B31" s="21" t="s">
        <v>33</v>
      </c>
      <c r="C31" s="22"/>
      <c r="D31" s="34">
        <v>16838.5</v>
      </c>
      <c r="E31" s="34">
        <v>17073.75</v>
      </c>
      <c r="F31" s="30"/>
      <c r="G31" s="31">
        <f t="shared" si="0"/>
        <v>102.68108503653717</v>
      </c>
      <c r="H31" s="31">
        <f t="shared" si="0"/>
        <v>99.374317933794103</v>
      </c>
    </row>
    <row r="32" spans="1:8" ht="12.75" customHeight="1" x14ac:dyDescent="0.25">
      <c r="A32" s="25" t="s">
        <v>37</v>
      </c>
      <c r="B32" s="19"/>
      <c r="C32" s="19"/>
      <c r="D32" s="35">
        <f>AVERAGE(D11:D16)</f>
        <v>16398.833333333332</v>
      </c>
      <c r="E32" s="35">
        <f>AVERAGE(E11:E16)</f>
        <v>17181.25</v>
      </c>
      <c r="F32" s="30"/>
      <c r="G32" s="35">
        <f>D32</f>
        <v>16398.833333333332</v>
      </c>
      <c r="H32" s="35">
        <f>E32</f>
        <v>17181.25</v>
      </c>
    </row>
    <row r="33" spans="1:8" ht="12.75" customHeight="1" x14ac:dyDescent="0.25">
      <c r="A33" s="25" t="s">
        <v>38</v>
      </c>
      <c r="B33" s="19"/>
      <c r="C33" s="19"/>
      <c r="D33" s="28">
        <v>1067.0999999999999</v>
      </c>
      <c r="E33" s="28">
        <v>991.5</v>
      </c>
      <c r="F33" s="30"/>
      <c r="G33" s="28">
        <f>D33/D32*100</f>
        <v>6.5071702255241739</v>
      </c>
      <c r="H33" s="28">
        <f>E33/E32*100</f>
        <v>5.7708257548199349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6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2">
        <v>70.400000000000006</v>
      </c>
      <c r="E11" s="32">
        <v>74.099999999999994</v>
      </c>
      <c r="F11" s="30"/>
      <c r="G11" s="31">
        <f>D11/D$32*100</f>
        <v>99.323966844982664</v>
      </c>
      <c r="H11" s="31">
        <f>E11/E$32*100</f>
        <v>102.31862378459236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2">
        <v>72.849999999999994</v>
      </c>
      <c r="E12" s="32">
        <v>71.224999999999994</v>
      </c>
      <c r="F12" s="30"/>
      <c r="G12" s="31">
        <f t="shared" ref="G12:H31" si="0">D12/D$32*100</f>
        <v>102.78055375933219</v>
      </c>
      <c r="H12" s="31">
        <f t="shared" si="0"/>
        <v>98.348771647200962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2">
        <v>71.400000000000006</v>
      </c>
      <c r="E13" s="32">
        <v>72.275000000000006</v>
      </c>
      <c r="F13" s="30"/>
      <c r="G13" s="31">
        <f t="shared" si="0"/>
        <v>100.734818646758</v>
      </c>
      <c r="H13" s="31">
        <f t="shared" si="0"/>
        <v>99.798630688683048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2">
        <v>70.825000000000003</v>
      </c>
      <c r="E14" s="32">
        <v>72.75</v>
      </c>
      <c r="F14" s="30"/>
      <c r="G14" s="31">
        <f t="shared" si="0"/>
        <v>99.92357886073718</v>
      </c>
      <c r="H14" s="31">
        <f t="shared" si="0"/>
        <v>100.45451930268685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2">
        <v>70.025000000000006</v>
      </c>
      <c r="E15" s="32">
        <v>71.775000000000006</v>
      </c>
      <c r="F15" s="30"/>
      <c r="G15" s="31">
        <f t="shared" si="0"/>
        <v>98.794897419316925</v>
      </c>
      <c r="H15" s="31">
        <f t="shared" si="0"/>
        <v>99.108221621310634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2">
        <v>69.775000000000006</v>
      </c>
      <c r="E16" s="32">
        <v>72.400000000000006</v>
      </c>
      <c r="F16" s="30"/>
      <c r="G16" s="31">
        <f t="shared" si="0"/>
        <v>98.442184468873094</v>
      </c>
      <c r="H16" s="31">
        <f t="shared" si="0"/>
        <v>99.971232955526162</v>
      </c>
    </row>
    <row r="17" spans="1:8" ht="12.75" customHeight="1" x14ac:dyDescent="0.25">
      <c r="A17" s="20" t="s">
        <v>18</v>
      </c>
      <c r="B17" s="21" t="s">
        <v>7</v>
      </c>
      <c r="C17" s="22"/>
      <c r="D17" s="32">
        <v>70.849999999999994</v>
      </c>
      <c r="E17" s="32">
        <v>71.900000000000006</v>
      </c>
      <c r="F17" s="30"/>
      <c r="G17" s="31">
        <f t="shared" si="0"/>
        <v>99.958850155781548</v>
      </c>
      <c r="H17" s="31">
        <f t="shared" si="0"/>
        <v>99.280823888153733</v>
      </c>
    </row>
    <row r="18" spans="1:8" ht="12.75" customHeight="1" x14ac:dyDescent="0.25">
      <c r="A18" s="20" t="s">
        <v>19</v>
      </c>
      <c r="B18" s="21" t="s">
        <v>9</v>
      </c>
      <c r="C18" s="22"/>
      <c r="D18" s="32">
        <v>69.650000000000006</v>
      </c>
      <c r="E18" s="32">
        <v>69.275000000000006</v>
      </c>
      <c r="F18" s="30"/>
      <c r="G18" s="31">
        <f t="shared" si="0"/>
        <v>98.265827993651172</v>
      </c>
      <c r="H18" s="31">
        <f t="shared" si="0"/>
        <v>95.656176284448549</v>
      </c>
    </row>
    <row r="19" spans="1:8" ht="12.75" customHeight="1" x14ac:dyDescent="0.25">
      <c r="A19" s="20" t="s">
        <v>20</v>
      </c>
      <c r="B19" s="21" t="s">
        <v>7</v>
      </c>
      <c r="C19" s="22"/>
      <c r="D19" s="32">
        <v>66.7</v>
      </c>
      <c r="E19" s="32">
        <v>69.275000000000006</v>
      </c>
      <c r="F19" s="30"/>
      <c r="G19" s="31">
        <f t="shared" si="0"/>
        <v>94.103815178413981</v>
      </c>
      <c r="H19" s="31">
        <f t="shared" si="0"/>
        <v>95.656176284448549</v>
      </c>
    </row>
    <row r="20" spans="1:8" ht="12.75" customHeight="1" x14ac:dyDescent="0.25">
      <c r="A20" s="20" t="s">
        <v>21</v>
      </c>
      <c r="B20" s="21" t="s">
        <v>9</v>
      </c>
      <c r="C20" s="22"/>
      <c r="D20" s="32">
        <v>71.275000000000006</v>
      </c>
      <c r="E20" s="32">
        <v>70.724999999999994</v>
      </c>
      <c r="F20" s="30"/>
      <c r="G20" s="31">
        <f t="shared" si="0"/>
        <v>100.55846217153608</v>
      </c>
      <c r="H20" s="31">
        <f t="shared" si="0"/>
        <v>97.658362579828534</v>
      </c>
    </row>
    <row r="21" spans="1:8" ht="12.75" customHeight="1" x14ac:dyDescent="0.25">
      <c r="A21" s="20" t="s">
        <v>22</v>
      </c>
      <c r="B21" s="21" t="s">
        <v>9</v>
      </c>
      <c r="C21" s="22"/>
      <c r="D21" s="32">
        <v>71.150000000000006</v>
      </c>
      <c r="E21" s="32">
        <v>71.8</v>
      </c>
      <c r="F21" s="30"/>
      <c r="G21" s="31">
        <f t="shared" si="0"/>
        <v>100.38210569631416</v>
      </c>
      <c r="H21" s="31">
        <f t="shared" si="0"/>
        <v>99.142742074679248</v>
      </c>
    </row>
    <row r="22" spans="1:8" ht="12.75" customHeight="1" x14ac:dyDescent="0.25">
      <c r="A22" s="20" t="s">
        <v>23</v>
      </c>
      <c r="B22" s="21" t="s">
        <v>8</v>
      </c>
      <c r="C22" s="22"/>
      <c r="D22" s="32">
        <v>70.125</v>
      </c>
      <c r="E22" s="32">
        <v>70.325000000000003</v>
      </c>
      <c r="F22" s="30"/>
      <c r="G22" s="31">
        <f t="shared" si="0"/>
        <v>98.935982599494452</v>
      </c>
      <c r="H22" s="31">
        <f t="shared" si="0"/>
        <v>97.10603532593062</v>
      </c>
    </row>
    <row r="23" spans="1:8" ht="12.75" customHeight="1" x14ac:dyDescent="0.25">
      <c r="A23" s="20" t="s">
        <v>24</v>
      </c>
      <c r="B23" s="21" t="s">
        <v>7</v>
      </c>
      <c r="C23" s="22"/>
      <c r="D23" s="32">
        <v>69.025000000000006</v>
      </c>
      <c r="E23" s="32">
        <v>67.8</v>
      </c>
      <c r="F23" s="30"/>
      <c r="G23" s="31">
        <f t="shared" si="0"/>
        <v>97.384045617541602</v>
      </c>
      <c r="H23" s="31">
        <f t="shared" si="0"/>
        <v>93.619469535699892</v>
      </c>
    </row>
    <row r="24" spans="1:8" ht="12.75" customHeight="1" x14ac:dyDescent="0.25">
      <c r="A24" s="20" t="s">
        <v>25</v>
      </c>
      <c r="B24" s="21" t="s">
        <v>9</v>
      </c>
      <c r="C24" s="22"/>
      <c r="D24" s="32">
        <v>71.849999999999994</v>
      </c>
      <c r="E24" s="32">
        <v>72.8</v>
      </c>
      <c r="F24" s="30"/>
      <c r="G24" s="31">
        <f t="shared" si="0"/>
        <v>101.36970195755688</v>
      </c>
      <c r="H24" s="31">
        <f t="shared" si="0"/>
        <v>100.52356020942408</v>
      </c>
    </row>
    <row r="25" spans="1:8" ht="12.75" customHeight="1" x14ac:dyDescent="0.25">
      <c r="A25" s="20" t="s">
        <v>26</v>
      </c>
      <c r="B25" s="21" t="s">
        <v>9</v>
      </c>
      <c r="C25" s="22"/>
      <c r="D25" s="32">
        <v>71.224999999999994</v>
      </c>
      <c r="E25" s="32">
        <v>72.8</v>
      </c>
      <c r="F25" s="30"/>
      <c r="G25" s="31">
        <f t="shared" si="0"/>
        <v>100.4879195814473</v>
      </c>
      <c r="H25" s="31">
        <f t="shared" si="0"/>
        <v>100.52356020942408</v>
      </c>
    </row>
    <row r="26" spans="1:8" ht="12.75" customHeight="1" x14ac:dyDescent="0.25">
      <c r="A26" s="20" t="s">
        <v>27</v>
      </c>
      <c r="B26" s="21" t="s">
        <v>9</v>
      </c>
      <c r="C26" s="22"/>
      <c r="D26" s="32">
        <v>72.2</v>
      </c>
      <c r="E26" s="32">
        <v>73.924999999999997</v>
      </c>
      <c r="F26" s="30"/>
      <c r="G26" s="31">
        <f t="shared" si="0"/>
        <v>101.86350008817824</v>
      </c>
      <c r="H26" s="31">
        <f t="shared" si="0"/>
        <v>102.07698061101202</v>
      </c>
    </row>
    <row r="27" spans="1:8" ht="12.75" customHeight="1" x14ac:dyDescent="0.25">
      <c r="A27" s="20" t="s">
        <v>28</v>
      </c>
      <c r="B27" s="21" t="s">
        <v>10</v>
      </c>
      <c r="C27" s="21"/>
      <c r="D27" s="32">
        <v>68.275000000000006</v>
      </c>
      <c r="E27" s="32">
        <v>71.924999999999997</v>
      </c>
      <c r="F27" s="30"/>
      <c r="G27" s="31">
        <f t="shared" si="0"/>
        <v>96.32590676621011</v>
      </c>
      <c r="H27" s="31">
        <f t="shared" si="0"/>
        <v>99.315344341522348</v>
      </c>
    </row>
    <row r="28" spans="1:8" ht="12.75" customHeight="1" x14ac:dyDescent="0.25">
      <c r="A28" s="20" t="s">
        <v>29</v>
      </c>
      <c r="B28" s="21" t="s">
        <v>10</v>
      </c>
      <c r="C28" s="22"/>
      <c r="D28" s="32">
        <v>73.875</v>
      </c>
      <c r="E28" s="32">
        <v>72.25</v>
      </c>
      <c r="F28" s="30"/>
      <c r="G28" s="31">
        <f t="shared" si="0"/>
        <v>104.2266768561519</v>
      </c>
      <c r="H28" s="31">
        <f t="shared" si="0"/>
        <v>99.764110235314419</v>
      </c>
    </row>
    <row r="29" spans="1:8" ht="12.75" customHeight="1" x14ac:dyDescent="0.25">
      <c r="A29" s="20" t="s">
        <v>30</v>
      </c>
      <c r="B29" s="21" t="s">
        <v>9</v>
      </c>
      <c r="C29" s="22"/>
      <c r="D29" s="32">
        <v>71.900000000000006</v>
      </c>
      <c r="E29" s="32">
        <v>71.724999999999994</v>
      </c>
      <c r="F29" s="30"/>
      <c r="G29" s="31">
        <f t="shared" si="0"/>
        <v>101.44024454764566</v>
      </c>
      <c r="H29" s="31">
        <f t="shared" si="0"/>
        <v>99.039180714573376</v>
      </c>
    </row>
    <row r="30" spans="1:8" ht="12.75" customHeight="1" x14ac:dyDescent="0.25">
      <c r="A30" s="20" t="s">
        <v>31</v>
      </c>
      <c r="B30" s="21" t="s">
        <v>8</v>
      </c>
      <c r="C30" s="22"/>
      <c r="D30" s="32">
        <v>69.325000000000003</v>
      </c>
      <c r="E30" s="32">
        <v>70.55</v>
      </c>
      <c r="F30" s="30"/>
      <c r="G30" s="31">
        <f t="shared" si="0"/>
        <v>97.807301158074196</v>
      </c>
      <c r="H30" s="31">
        <f t="shared" si="0"/>
        <v>97.416719406248191</v>
      </c>
    </row>
    <row r="31" spans="1:8" ht="12.75" customHeight="1" x14ac:dyDescent="0.25">
      <c r="A31" s="20" t="s">
        <v>32</v>
      </c>
      <c r="B31" s="21" t="s">
        <v>33</v>
      </c>
      <c r="C31" s="22"/>
      <c r="D31" s="32">
        <v>71.900000000000006</v>
      </c>
      <c r="E31" s="32">
        <v>70.224999999999994</v>
      </c>
      <c r="F31" s="30"/>
      <c r="G31" s="31">
        <f t="shared" si="0"/>
        <v>101.44024454764566</v>
      </c>
      <c r="H31" s="31">
        <f>E31/E$32*100</f>
        <v>96.96795351245612</v>
      </c>
    </row>
    <row r="32" spans="1:8" ht="12.75" customHeight="1" x14ac:dyDescent="0.25">
      <c r="A32" s="25" t="s">
        <v>37</v>
      </c>
      <c r="B32" s="19"/>
      <c r="C32" s="19"/>
      <c r="D32" s="28">
        <f>AVERAGE(D11:D16)</f>
        <v>70.879166666666663</v>
      </c>
      <c r="E32" s="28">
        <f>AVERAGE(E11:E16)</f>
        <v>72.420833333333334</v>
      </c>
      <c r="F32" s="30"/>
      <c r="G32" s="28">
        <f>D32</f>
        <v>70.879166666666663</v>
      </c>
      <c r="H32" s="28">
        <f>E32</f>
        <v>72.420833333333334</v>
      </c>
    </row>
    <row r="33" spans="1:8" ht="12.75" customHeight="1" x14ac:dyDescent="0.25">
      <c r="A33" s="25" t="s">
        <v>38</v>
      </c>
      <c r="B33" s="19"/>
      <c r="C33" s="19"/>
      <c r="D33" s="28">
        <v>3.45</v>
      </c>
      <c r="E33" s="28">
        <v>2.0299999999999998</v>
      </c>
      <c r="F33" s="30"/>
      <c r="G33" s="28">
        <f>D33/D32*100</f>
        <v>4.8674387161248607</v>
      </c>
      <c r="H33" s="28">
        <f>E33/E32*100</f>
        <v>2.8030608135320172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0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23">
        <v>563.875</v>
      </c>
      <c r="E11" s="23">
        <v>693.32500000000005</v>
      </c>
      <c r="F11" s="30"/>
      <c r="G11" s="31">
        <f>D11/D$32*100</f>
        <v>101.67543200601052</v>
      </c>
      <c r="H11" s="31">
        <f>E11/E$32*100</f>
        <v>99.230122429020383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23">
        <v>564.29999999999995</v>
      </c>
      <c r="E12" s="23">
        <v>722.77499999999998</v>
      </c>
      <c r="F12" s="30"/>
      <c r="G12" s="31">
        <f t="shared" ref="G12:H31" si="0">D12/D$32*100</f>
        <v>101.75206611570249</v>
      </c>
      <c r="H12" s="31">
        <f t="shared" si="0"/>
        <v>103.44506795317521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23">
        <v>567.52499999999998</v>
      </c>
      <c r="E13" s="23">
        <v>717.77499999999998</v>
      </c>
      <c r="F13" s="30"/>
      <c r="G13" s="31">
        <f t="shared" si="0"/>
        <v>102.33358377160032</v>
      </c>
      <c r="H13" s="31">
        <f t="shared" si="0"/>
        <v>102.72945750764806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23">
        <v>554.32500000000005</v>
      </c>
      <c r="E14" s="23">
        <v>686.125</v>
      </c>
      <c r="F14" s="30"/>
      <c r="G14" s="31">
        <f t="shared" si="0"/>
        <v>99.953418482344119</v>
      </c>
      <c r="H14" s="31">
        <f t="shared" si="0"/>
        <v>98.199643387461293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23">
        <v>524.70000000000005</v>
      </c>
      <c r="E15" s="23">
        <v>678.05</v>
      </c>
      <c r="F15" s="30"/>
      <c r="G15" s="31">
        <f t="shared" si="0"/>
        <v>94.611570247933912</v>
      </c>
      <c r="H15" s="31">
        <f t="shared" si="0"/>
        <v>97.043932517934977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23">
        <v>552.77499999999998</v>
      </c>
      <c r="E16" s="23">
        <v>694.17499999999995</v>
      </c>
      <c r="F16" s="30"/>
      <c r="G16" s="31">
        <f t="shared" si="0"/>
        <v>99.673929376408722</v>
      </c>
      <c r="H16" s="31">
        <f t="shared" si="0"/>
        <v>99.351776204759972</v>
      </c>
    </row>
    <row r="17" spans="1:8" ht="12.75" customHeight="1" x14ac:dyDescent="0.25">
      <c r="A17" s="20" t="s">
        <v>18</v>
      </c>
      <c r="B17" s="21" t="s">
        <v>7</v>
      </c>
      <c r="C17" s="22"/>
      <c r="D17" s="23">
        <v>548.04999999999995</v>
      </c>
      <c r="E17" s="23">
        <v>683.05</v>
      </c>
      <c r="F17" s="30"/>
      <c r="G17" s="31">
        <f t="shared" si="0"/>
        <v>98.821938392186325</v>
      </c>
      <c r="H17" s="31">
        <f t="shared" si="0"/>
        <v>97.759542963462096</v>
      </c>
    </row>
    <row r="18" spans="1:8" ht="12.75" customHeight="1" x14ac:dyDescent="0.25">
      <c r="A18" s="20" t="s">
        <v>19</v>
      </c>
      <c r="B18" s="21" t="s">
        <v>9</v>
      </c>
      <c r="C18" s="22"/>
      <c r="D18" s="23">
        <v>568.6</v>
      </c>
      <c r="E18" s="23">
        <v>673.07500000000005</v>
      </c>
      <c r="F18" s="30"/>
      <c r="G18" s="31">
        <f t="shared" si="0"/>
        <v>102.52742299023292</v>
      </c>
      <c r="H18" s="31">
        <f t="shared" si="0"/>
        <v>96.331900124635482</v>
      </c>
    </row>
    <row r="19" spans="1:8" ht="12.75" customHeight="1" x14ac:dyDescent="0.25">
      <c r="A19" s="20" t="s">
        <v>20</v>
      </c>
      <c r="B19" s="21" t="s">
        <v>7</v>
      </c>
      <c r="C19" s="22"/>
      <c r="D19" s="23">
        <v>568.04999999999995</v>
      </c>
      <c r="E19" s="23">
        <v>713.6</v>
      </c>
      <c r="F19" s="30"/>
      <c r="G19" s="31">
        <f t="shared" si="0"/>
        <v>102.42824943651389</v>
      </c>
      <c r="H19" s="31">
        <f t="shared" si="0"/>
        <v>102.13192278563292</v>
      </c>
    </row>
    <row r="20" spans="1:8" ht="12.75" customHeight="1" x14ac:dyDescent="0.25">
      <c r="A20" s="20" t="s">
        <v>21</v>
      </c>
      <c r="B20" s="21" t="s">
        <v>9</v>
      </c>
      <c r="C20" s="22"/>
      <c r="D20" s="23">
        <v>539.875</v>
      </c>
      <c r="E20" s="23">
        <v>676.1</v>
      </c>
      <c r="F20" s="30"/>
      <c r="G20" s="31">
        <f t="shared" si="0"/>
        <v>97.347858752817444</v>
      </c>
      <c r="H20" s="31">
        <f t="shared" si="0"/>
        <v>96.764844444179403</v>
      </c>
    </row>
    <row r="21" spans="1:8" ht="12.75" customHeight="1" x14ac:dyDescent="0.25">
      <c r="A21" s="20" t="s">
        <v>22</v>
      </c>
      <c r="B21" s="21" t="s">
        <v>9</v>
      </c>
      <c r="C21" s="22"/>
      <c r="D21" s="23">
        <v>530.54999999999995</v>
      </c>
      <c r="E21" s="23">
        <v>665.82500000000005</v>
      </c>
      <c r="F21" s="30"/>
      <c r="G21" s="31">
        <f t="shared" si="0"/>
        <v>95.666416228399711</v>
      </c>
      <c r="H21" s="31">
        <f t="shared" si="0"/>
        <v>95.294264978621129</v>
      </c>
    </row>
    <row r="22" spans="1:8" ht="12.75" customHeight="1" x14ac:dyDescent="0.25">
      <c r="A22" s="20" t="s">
        <v>23</v>
      </c>
      <c r="B22" s="21" t="s">
        <v>8</v>
      </c>
      <c r="C22" s="22"/>
      <c r="D22" s="23">
        <v>609.85</v>
      </c>
      <c r="E22" s="23">
        <v>723.05</v>
      </c>
      <c r="F22" s="30"/>
      <c r="G22" s="31">
        <f t="shared" si="0"/>
        <v>109.96543951915854</v>
      </c>
      <c r="H22" s="31">
        <f t="shared" si="0"/>
        <v>103.48442652767919</v>
      </c>
    </row>
    <row r="23" spans="1:8" ht="12.75" customHeight="1" x14ac:dyDescent="0.25">
      <c r="A23" s="20" t="s">
        <v>24</v>
      </c>
      <c r="B23" s="21" t="s">
        <v>7</v>
      </c>
      <c r="C23" s="22"/>
      <c r="D23" s="23">
        <v>587.75</v>
      </c>
      <c r="E23" s="23">
        <v>767.22500000000002</v>
      </c>
      <c r="F23" s="30"/>
      <c r="G23" s="31">
        <f t="shared" si="0"/>
        <v>105.98046581517657</v>
      </c>
      <c r="H23" s="31">
        <f t="shared" si="0"/>
        <v>109.80684481391145</v>
      </c>
    </row>
    <row r="24" spans="1:8" ht="12.75" customHeight="1" x14ac:dyDescent="0.25">
      <c r="A24" s="20" t="s">
        <v>25</v>
      </c>
      <c r="B24" s="21" t="s">
        <v>9</v>
      </c>
      <c r="C24" s="22"/>
      <c r="D24" s="23">
        <v>564.04999999999995</v>
      </c>
      <c r="E24" s="23">
        <v>673.05</v>
      </c>
      <c r="F24" s="30"/>
      <c r="G24" s="31">
        <f t="shared" si="0"/>
        <v>101.7069872276484</v>
      </c>
      <c r="H24" s="31">
        <f t="shared" si="0"/>
        <v>96.328322072407829</v>
      </c>
    </row>
    <row r="25" spans="1:8" ht="12.75" customHeight="1" x14ac:dyDescent="0.25">
      <c r="A25" s="20" t="s">
        <v>26</v>
      </c>
      <c r="B25" s="21" t="s">
        <v>9</v>
      </c>
      <c r="C25" s="22"/>
      <c r="D25" s="23">
        <v>495.7</v>
      </c>
      <c r="E25" s="23">
        <v>649.17499999999995</v>
      </c>
      <c r="F25" s="30"/>
      <c r="G25" s="31">
        <f t="shared" si="0"/>
        <v>89.382419233658922</v>
      </c>
      <c r="H25" s="31">
        <f t="shared" si="0"/>
        <v>92.911282195015758</v>
      </c>
    </row>
    <row r="26" spans="1:8" ht="12.75" customHeight="1" x14ac:dyDescent="0.25">
      <c r="A26" s="20" t="s">
        <v>27</v>
      </c>
      <c r="B26" s="21" t="s">
        <v>9</v>
      </c>
      <c r="C26" s="22"/>
      <c r="D26" s="23">
        <v>502.22500000000002</v>
      </c>
      <c r="E26" s="23">
        <v>638.32500000000005</v>
      </c>
      <c r="F26" s="30"/>
      <c r="G26" s="31">
        <f t="shared" si="0"/>
        <v>90.558978211870794</v>
      </c>
      <c r="H26" s="31">
        <f t="shared" si="0"/>
        <v>91.358407528221889</v>
      </c>
    </row>
    <row r="27" spans="1:8" ht="12.75" customHeight="1" x14ac:dyDescent="0.25">
      <c r="A27" s="20" t="s">
        <v>28</v>
      </c>
      <c r="B27" s="21" t="s">
        <v>10</v>
      </c>
      <c r="C27" s="21"/>
      <c r="D27" s="23">
        <v>532.9</v>
      </c>
      <c r="E27" s="23">
        <v>699.45</v>
      </c>
      <c r="F27" s="30"/>
      <c r="G27" s="31">
        <f t="shared" si="0"/>
        <v>96.0901577761082</v>
      </c>
      <c r="H27" s="31">
        <f t="shared" si="0"/>
        <v>100.10674522479113</v>
      </c>
    </row>
    <row r="28" spans="1:8" ht="12.75" customHeight="1" x14ac:dyDescent="0.25">
      <c r="A28" s="20" t="s">
        <v>29</v>
      </c>
      <c r="B28" s="21" t="s">
        <v>10</v>
      </c>
      <c r="C28" s="22"/>
      <c r="D28" s="23">
        <v>558.47500000000002</v>
      </c>
      <c r="E28" s="23">
        <v>661.67499999999995</v>
      </c>
      <c r="F28" s="30"/>
      <c r="G28" s="31">
        <f t="shared" si="0"/>
        <v>100.7017280240421</v>
      </c>
      <c r="H28" s="31">
        <f t="shared" si="0"/>
        <v>94.700308308833598</v>
      </c>
    </row>
    <row r="29" spans="1:8" ht="12.75" customHeight="1" x14ac:dyDescent="0.25">
      <c r="A29" s="20" t="s">
        <v>30</v>
      </c>
      <c r="B29" s="21" t="s">
        <v>9</v>
      </c>
      <c r="C29" s="22"/>
      <c r="D29" s="23">
        <v>559.17499999999995</v>
      </c>
      <c r="E29" s="23">
        <v>645.27499999999998</v>
      </c>
      <c r="F29" s="30"/>
      <c r="G29" s="31">
        <f t="shared" si="0"/>
        <v>100.82794891059355</v>
      </c>
      <c r="H29" s="31">
        <f t="shared" si="0"/>
        <v>92.353106047504582</v>
      </c>
    </row>
    <row r="30" spans="1:8" ht="12.75" customHeight="1" x14ac:dyDescent="0.25">
      <c r="A30" s="20" t="s">
        <v>31</v>
      </c>
      <c r="B30" s="21" t="s">
        <v>8</v>
      </c>
      <c r="C30" s="22"/>
      <c r="D30" s="23">
        <v>559.17499999999995</v>
      </c>
      <c r="E30" s="23">
        <v>712.22500000000002</v>
      </c>
      <c r="F30" s="30"/>
      <c r="G30" s="31">
        <f t="shared" si="0"/>
        <v>100.82794891059355</v>
      </c>
      <c r="H30" s="31">
        <f t="shared" si="0"/>
        <v>101.93512991311296</v>
      </c>
    </row>
    <row r="31" spans="1:8" ht="12.75" customHeight="1" x14ac:dyDescent="0.25">
      <c r="A31" s="20" t="s">
        <v>32</v>
      </c>
      <c r="B31" s="21" t="s">
        <v>33</v>
      </c>
      <c r="C31" s="22"/>
      <c r="D31" s="23">
        <v>593.17499999999995</v>
      </c>
      <c r="E31" s="23">
        <v>716.95</v>
      </c>
      <c r="F31" s="30"/>
      <c r="G31" s="31">
        <f t="shared" si="0"/>
        <v>106.95867768595042</v>
      </c>
      <c r="H31" s="31">
        <f t="shared" si="0"/>
        <v>102.61138178413609</v>
      </c>
    </row>
    <row r="32" spans="1:8" ht="12.75" customHeight="1" x14ac:dyDescent="0.25">
      <c r="A32" s="25" t="s">
        <v>37</v>
      </c>
      <c r="B32" s="19"/>
      <c r="C32" s="19"/>
      <c r="D32" s="26">
        <f>AVERAGE(D11:D16)</f>
        <v>554.58333333333326</v>
      </c>
      <c r="E32" s="26">
        <f>AVERAGE(E11:E16)</f>
        <v>698.70416666666677</v>
      </c>
      <c r="F32" s="30"/>
      <c r="G32" s="26">
        <f>D32</f>
        <v>554.58333333333326</v>
      </c>
      <c r="H32" s="26">
        <f>E32</f>
        <v>698.70416666666677</v>
      </c>
    </row>
    <row r="33" spans="1:8" ht="12.75" customHeight="1" x14ac:dyDescent="0.25">
      <c r="A33" s="25" t="s">
        <v>38</v>
      </c>
      <c r="B33" s="19"/>
      <c r="C33" s="19"/>
      <c r="D33" s="28">
        <v>42.7</v>
      </c>
      <c r="E33" s="28">
        <v>37.799999999999997</v>
      </c>
      <c r="F33" s="30"/>
      <c r="G33" s="28">
        <f>D33/D32*100</f>
        <v>7.699474079639371</v>
      </c>
      <c r="H33" s="28">
        <f>E33/E32*100</f>
        <v>5.410014968185151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4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2">
        <v>42.15</v>
      </c>
      <c r="E11" s="32">
        <v>36.274999999999999</v>
      </c>
      <c r="F11" s="30"/>
      <c r="G11" s="31">
        <f>D11/D$32*100</f>
        <v>97.956812239759856</v>
      </c>
      <c r="H11" s="31">
        <f>E11/E$32*100</f>
        <v>103.10279488394127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2">
        <v>44</v>
      </c>
      <c r="E12" s="32">
        <v>34.799999999999997</v>
      </c>
      <c r="F12" s="30"/>
      <c r="G12" s="31">
        <f t="shared" ref="G12:H31" si="0">D12/D$32*100</f>
        <v>102.25622155514671</v>
      </c>
      <c r="H12" s="31">
        <f t="shared" si="0"/>
        <v>98.910468972051163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2">
        <v>42.575000000000003</v>
      </c>
      <c r="E13" s="32">
        <v>34.65</v>
      </c>
      <c r="F13" s="30"/>
      <c r="G13" s="31">
        <f t="shared" si="0"/>
        <v>98.944514379781154</v>
      </c>
      <c r="H13" s="31">
        <f t="shared" si="0"/>
        <v>98.48413074372337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2">
        <v>43.35</v>
      </c>
      <c r="E14" s="32">
        <v>34.375</v>
      </c>
      <c r="F14" s="30"/>
      <c r="G14" s="31">
        <f t="shared" si="0"/>
        <v>100.74561828217294</v>
      </c>
      <c r="H14" s="31">
        <f t="shared" si="0"/>
        <v>97.702510658455722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2">
        <v>42.9</v>
      </c>
      <c r="E15" s="32">
        <v>35.375</v>
      </c>
      <c r="F15" s="30"/>
      <c r="G15" s="31">
        <f t="shared" si="0"/>
        <v>99.699816016268031</v>
      </c>
      <c r="H15" s="31">
        <f t="shared" si="0"/>
        <v>100.54476551397443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2">
        <v>43.2</v>
      </c>
      <c r="E16" s="32">
        <v>35.625</v>
      </c>
      <c r="F16" s="30"/>
      <c r="G16" s="31">
        <f t="shared" si="0"/>
        <v>100.39701752687131</v>
      </c>
      <c r="H16" s="31">
        <f t="shared" si="0"/>
        <v>101.25532922785409</v>
      </c>
    </row>
    <row r="17" spans="1:8" ht="12.75" customHeight="1" x14ac:dyDescent="0.25">
      <c r="A17" s="20" t="s">
        <v>18</v>
      </c>
      <c r="B17" s="21" t="s">
        <v>7</v>
      </c>
      <c r="C17" s="22"/>
      <c r="D17" s="32">
        <v>42.924999999999997</v>
      </c>
      <c r="E17" s="32">
        <v>36.049999999999997</v>
      </c>
      <c r="F17" s="30"/>
      <c r="G17" s="31">
        <f t="shared" si="0"/>
        <v>99.757916142151629</v>
      </c>
      <c r="H17" s="31">
        <f t="shared" si="0"/>
        <v>102.46328754144956</v>
      </c>
    </row>
    <row r="18" spans="1:8" ht="12.75" customHeight="1" x14ac:dyDescent="0.25">
      <c r="A18" s="20" t="s">
        <v>19</v>
      </c>
      <c r="B18" s="21" t="s">
        <v>9</v>
      </c>
      <c r="C18" s="22"/>
      <c r="D18" s="32">
        <v>44.2</v>
      </c>
      <c r="E18" s="32">
        <v>36.200000000000003</v>
      </c>
      <c r="F18" s="30"/>
      <c r="G18" s="31">
        <f t="shared" si="0"/>
        <v>102.72102256221555</v>
      </c>
      <c r="H18" s="31">
        <f t="shared" si="0"/>
        <v>102.88962576977738</v>
      </c>
    </row>
    <row r="19" spans="1:8" ht="12.75" customHeight="1" x14ac:dyDescent="0.25">
      <c r="A19" s="20" t="s">
        <v>20</v>
      </c>
      <c r="B19" s="21" t="s">
        <v>7</v>
      </c>
      <c r="C19" s="22"/>
      <c r="D19" s="32">
        <v>42.475000000000001</v>
      </c>
      <c r="E19" s="32">
        <v>34.5</v>
      </c>
      <c r="F19" s="30"/>
      <c r="G19" s="31">
        <f t="shared" si="0"/>
        <v>98.712113876246733</v>
      </c>
      <c r="H19" s="31">
        <f t="shared" si="0"/>
        <v>98.057792515395562</v>
      </c>
    </row>
    <row r="20" spans="1:8" ht="12.75" customHeight="1" x14ac:dyDescent="0.25">
      <c r="A20" s="20" t="s">
        <v>21</v>
      </c>
      <c r="B20" s="21" t="s">
        <v>9</v>
      </c>
      <c r="C20" s="22"/>
      <c r="D20" s="32">
        <v>43.9</v>
      </c>
      <c r="E20" s="32">
        <v>35.975000000000001</v>
      </c>
      <c r="F20" s="30"/>
      <c r="G20" s="31">
        <f t="shared" si="0"/>
        <v>102.02382105161227</v>
      </c>
      <c r="H20" s="31">
        <f t="shared" si="0"/>
        <v>102.25011842728566</v>
      </c>
    </row>
    <row r="21" spans="1:8" ht="12.75" customHeight="1" x14ac:dyDescent="0.25">
      <c r="A21" s="20" t="s">
        <v>22</v>
      </c>
      <c r="B21" s="21" t="s">
        <v>9</v>
      </c>
      <c r="C21" s="22"/>
      <c r="D21" s="32">
        <v>45.25</v>
      </c>
      <c r="E21" s="32">
        <v>36.799999999999997</v>
      </c>
      <c r="F21" s="30"/>
      <c r="G21" s="31">
        <f t="shared" si="0"/>
        <v>105.16122784932701</v>
      </c>
      <c r="H21" s="31">
        <f t="shared" si="0"/>
        <v>104.59497868308858</v>
      </c>
    </row>
    <row r="22" spans="1:8" ht="12.75" customHeight="1" x14ac:dyDescent="0.25">
      <c r="A22" s="20" t="s">
        <v>23</v>
      </c>
      <c r="B22" s="21" t="s">
        <v>8</v>
      </c>
      <c r="C22" s="22"/>
      <c r="D22" s="32">
        <v>43</v>
      </c>
      <c r="E22" s="32">
        <v>35.049999999999997</v>
      </c>
      <c r="F22" s="30"/>
      <c r="G22" s="31">
        <f t="shared" si="0"/>
        <v>99.932216519802452</v>
      </c>
      <c r="H22" s="31">
        <f t="shared" si="0"/>
        <v>99.621032685930842</v>
      </c>
    </row>
    <row r="23" spans="1:8" ht="12.75" customHeight="1" x14ac:dyDescent="0.25">
      <c r="A23" s="20" t="s">
        <v>24</v>
      </c>
      <c r="B23" s="21" t="s">
        <v>7</v>
      </c>
      <c r="C23" s="22"/>
      <c r="D23" s="32">
        <v>41.924999999999997</v>
      </c>
      <c r="E23" s="32">
        <v>32.200000000000003</v>
      </c>
      <c r="F23" s="30"/>
      <c r="G23" s="31">
        <f t="shared" si="0"/>
        <v>97.433911106807386</v>
      </c>
      <c r="H23" s="31">
        <f t="shared" si="0"/>
        <v>91.520606347702525</v>
      </c>
    </row>
    <row r="24" spans="1:8" ht="12.75" customHeight="1" x14ac:dyDescent="0.25">
      <c r="A24" s="20" t="s">
        <v>25</v>
      </c>
      <c r="B24" s="21" t="s">
        <v>9</v>
      </c>
      <c r="C24" s="22"/>
      <c r="D24" s="32">
        <v>45.2</v>
      </c>
      <c r="E24" s="32">
        <v>37.15</v>
      </c>
      <c r="F24" s="30"/>
      <c r="G24" s="31">
        <f t="shared" si="0"/>
        <v>105.04502759755981</v>
      </c>
      <c r="H24" s="31">
        <f t="shared" si="0"/>
        <v>105.58976788252015</v>
      </c>
    </row>
    <row r="25" spans="1:8" ht="12.75" customHeight="1" x14ac:dyDescent="0.25">
      <c r="A25" s="20" t="s">
        <v>26</v>
      </c>
      <c r="B25" s="21" t="s">
        <v>9</v>
      </c>
      <c r="C25" s="22"/>
      <c r="D25" s="32">
        <v>45.475000000000001</v>
      </c>
      <c r="E25" s="32">
        <v>38.799999999999997</v>
      </c>
      <c r="F25" s="30"/>
      <c r="G25" s="31">
        <f t="shared" si="0"/>
        <v>105.68412898227946</v>
      </c>
      <c r="H25" s="31">
        <f t="shared" si="0"/>
        <v>110.27948839412601</v>
      </c>
    </row>
    <row r="26" spans="1:8" ht="12.75" customHeight="1" x14ac:dyDescent="0.25">
      <c r="A26" s="20" t="s">
        <v>27</v>
      </c>
      <c r="B26" s="21" t="s">
        <v>9</v>
      </c>
      <c r="C26" s="22"/>
      <c r="D26" s="32">
        <v>45.95</v>
      </c>
      <c r="E26" s="32">
        <v>38.174999999999997</v>
      </c>
      <c r="F26" s="30"/>
      <c r="G26" s="31">
        <f t="shared" si="0"/>
        <v>106.78803137406798</v>
      </c>
      <c r="H26" s="31">
        <f t="shared" si="0"/>
        <v>108.50307910942681</v>
      </c>
    </row>
    <row r="27" spans="1:8" ht="12.75" customHeight="1" x14ac:dyDescent="0.25">
      <c r="A27" s="20" t="s">
        <v>28</v>
      </c>
      <c r="B27" s="21" t="s">
        <v>10</v>
      </c>
      <c r="C27" s="21"/>
      <c r="D27" s="32">
        <v>44.9</v>
      </c>
      <c r="E27" s="32">
        <v>37.424999999999997</v>
      </c>
      <c r="F27" s="30"/>
      <c r="G27" s="31">
        <f t="shared" si="0"/>
        <v>104.34782608695652</v>
      </c>
      <c r="H27" s="31">
        <f t="shared" si="0"/>
        <v>106.37138796778778</v>
      </c>
    </row>
    <row r="28" spans="1:8" ht="12.75" customHeight="1" x14ac:dyDescent="0.25">
      <c r="A28" s="20" t="s">
        <v>29</v>
      </c>
      <c r="B28" s="21" t="s">
        <v>10</v>
      </c>
      <c r="C28" s="22"/>
      <c r="D28" s="32">
        <v>45.55</v>
      </c>
      <c r="E28" s="32">
        <v>38.35</v>
      </c>
      <c r="F28" s="30"/>
      <c r="G28" s="31">
        <f t="shared" si="0"/>
        <v>105.85842935993026</v>
      </c>
      <c r="H28" s="31">
        <f t="shared" si="0"/>
        <v>109.00047370914261</v>
      </c>
    </row>
    <row r="29" spans="1:8" ht="12.75" customHeight="1" x14ac:dyDescent="0.25">
      <c r="A29" s="20" t="s">
        <v>30</v>
      </c>
      <c r="B29" s="21" t="s">
        <v>9</v>
      </c>
      <c r="C29" s="22"/>
      <c r="D29" s="32">
        <v>43.65</v>
      </c>
      <c r="E29" s="32">
        <v>36.5</v>
      </c>
      <c r="F29" s="30"/>
      <c r="G29" s="31">
        <f t="shared" si="0"/>
        <v>101.44281979277621</v>
      </c>
      <c r="H29" s="31">
        <f t="shared" si="0"/>
        <v>103.74230222643297</v>
      </c>
    </row>
    <row r="30" spans="1:8" ht="12.75" customHeight="1" x14ac:dyDescent="0.25">
      <c r="A30" s="20" t="s">
        <v>31</v>
      </c>
      <c r="B30" s="21" t="s">
        <v>8</v>
      </c>
      <c r="C30" s="22"/>
      <c r="D30" s="32">
        <v>44.174999999999997</v>
      </c>
      <c r="E30" s="32">
        <v>36.075000000000003</v>
      </c>
      <c r="F30" s="30"/>
      <c r="G30" s="31">
        <f t="shared" si="0"/>
        <v>102.66292243633193</v>
      </c>
      <c r="H30" s="31">
        <f t="shared" si="0"/>
        <v>102.53434391283753</v>
      </c>
    </row>
    <row r="31" spans="1:8" ht="12.75" customHeight="1" x14ac:dyDescent="0.25">
      <c r="A31" s="20" t="s">
        <v>32</v>
      </c>
      <c r="B31" s="21" t="s">
        <v>33</v>
      </c>
      <c r="C31" s="22"/>
      <c r="D31" s="32">
        <v>41.924999999999997</v>
      </c>
      <c r="E31" s="32">
        <v>35.024999999999999</v>
      </c>
      <c r="F31" s="30"/>
      <c r="G31" s="31">
        <f t="shared" si="0"/>
        <v>97.433911106807386</v>
      </c>
      <c r="H31" s="31">
        <f t="shared" si="0"/>
        <v>99.549976314542874</v>
      </c>
    </row>
    <row r="32" spans="1:8" ht="12.75" customHeight="1" x14ac:dyDescent="0.25">
      <c r="A32" s="25" t="s">
        <v>37</v>
      </c>
      <c r="B32" s="19"/>
      <c r="C32" s="19"/>
      <c r="D32" s="28">
        <f>AVERAGE(D11:D16)</f>
        <v>43.029166666666669</v>
      </c>
      <c r="E32" s="28">
        <f>AVERAGE(E11:E16)</f>
        <v>35.18333333333333</v>
      </c>
      <c r="F32" s="30"/>
      <c r="G32" s="28">
        <f>D32</f>
        <v>43.029166666666669</v>
      </c>
      <c r="H32" s="28">
        <f>E32</f>
        <v>35.18333333333333</v>
      </c>
    </row>
    <row r="33" spans="1:8" ht="12.75" customHeight="1" x14ac:dyDescent="0.25">
      <c r="A33" s="25" t="s">
        <v>38</v>
      </c>
      <c r="B33" s="19"/>
      <c r="C33" s="19"/>
      <c r="D33" s="28">
        <v>2.39</v>
      </c>
      <c r="E33" s="28">
        <v>1.35</v>
      </c>
      <c r="F33" s="30"/>
      <c r="G33" s="28">
        <f>D33/D32*100</f>
        <v>5.554372034472741</v>
      </c>
      <c r="H33" s="28">
        <f>E33/E32*100</f>
        <v>3.8370440549502609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48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23">
        <v>237.67750000000001</v>
      </c>
      <c r="E11" s="23">
        <v>251.56</v>
      </c>
      <c r="F11" s="30"/>
      <c r="G11" s="31">
        <f>D11/D$32*100</f>
        <v>99.644343205313177</v>
      </c>
      <c r="H11" s="31">
        <f>E11/E$32*100</f>
        <v>102.38380700269802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23">
        <v>248.23</v>
      </c>
      <c r="E12" s="23">
        <v>251.35249999999999</v>
      </c>
      <c r="F12" s="30"/>
      <c r="G12" s="31">
        <f t="shared" ref="G12:H31" si="0">D12/D$32*100</f>
        <v>104.06839231250282</v>
      </c>
      <c r="H12" s="31">
        <f t="shared" si="0"/>
        <v>102.2993554207571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23">
        <v>241.59</v>
      </c>
      <c r="E13" s="23">
        <v>248.71</v>
      </c>
      <c r="F13" s="30"/>
      <c r="G13" s="31">
        <f t="shared" si="0"/>
        <v>101.28462675251807</v>
      </c>
      <c r="H13" s="31">
        <f t="shared" si="0"/>
        <v>101.22386961218407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23">
        <v>240.12</v>
      </c>
      <c r="E14" s="23">
        <v>235.58750000000001</v>
      </c>
      <c r="F14" s="30"/>
      <c r="G14" s="31">
        <f t="shared" si="0"/>
        <v>100.66834130475036</v>
      </c>
      <c r="H14" s="31">
        <f t="shared" si="0"/>
        <v>95.883070171124658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23">
        <v>224.80500000000001</v>
      </c>
      <c r="E15" s="23">
        <v>239.88749999999999</v>
      </c>
      <c r="F15" s="30"/>
      <c r="G15" s="31">
        <f t="shared" si="0"/>
        <v>94.247653119333677</v>
      </c>
      <c r="H15" s="31">
        <f t="shared" si="0"/>
        <v>97.633151146286053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23">
        <v>238.73249999999999</v>
      </c>
      <c r="E16" s="23">
        <v>247.12</v>
      </c>
      <c r="F16" s="30"/>
      <c r="G16" s="31">
        <f t="shared" si="0"/>
        <v>100.08664330558183</v>
      </c>
      <c r="H16" s="31">
        <f t="shared" si="0"/>
        <v>100.57674664694997</v>
      </c>
    </row>
    <row r="17" spans="1:8" ht="12.75" customHeight="1" x14ac:dyDescent="0.25">
      <c r="A17" s="20" t="s">
        <v>18</v>
      </c>
      <c r="B17" s="21" t="s">
        <v>7</v>
      </c>
      <c r="C17" s="22"/>
      <c r="D17" s="23">
        <v>234.70500000000001</v>
      </c>
      <c r="E17" s="23">
        <v>246.4375</v>
      </c>
      <c r="F17" s="30"/>
      <c r="G17" s="31">
        <f t="shared" si="0"/>
        <v>98.398146951238672</v>
      </c>
      <c r="H17" s="31">
        <f t="shared" si="0"/>
        <v>100.29897216659005</v>
      </c>
    </row>
    <row r="18" spans="1:8" ht="12.75" customHeight="1" x14ac:dyDescent="0.25">
      <c r="A18" s="20" t="s">
        <v>19</v>
      </c>
      <c r="B18" s="21" t="s">
        <v>9</v>
      </c>
      <c r="C18" s="22"/>
      <c r="D18" s="23">
        <v>250.68</v>
      </c>
      <c r="E18" s="23">
        <v>243.80250000000001</v>
      </c>
      <c r="F18" s="30"/>
      <c r="G18" s="31">
        <f t="shared" si="0"/>
        <v>105.09553472544901</v>
      </c>
      <c r="H18" s="31">
        <f t="shared" si="0"/>
        <v>99.226538824834179</v>
      </c>
    </row>
    <row r="19" spans="1:8" ht="12.75" customHeight="1" x14ac:dyDescent="0.25">
      <c r="A19" s="20" t="s">
        <v>20</v>
      </c>
      <c r="B19" s="21" t="s">
        <v>7</v>
      </c>
      <c r="C19" s="22"/>
      <c r="D19" s="23">
        <v>241.0675</v>
      </c>
      <c r="E19" s="23">
        <v>246.375</v>
      </c>
      <c r="F19" s="30"/>
      <c r="G19" s="31">
        <f t="shared" si="0"/>
        <v>101.06557291138974</v>
      </c>
      <c r="H19" s="31">
        <f t="shared" si="0"/>
        <v>100.27353494311386</v>
      </c>
    </row>
    <row r="20" spans="1:8" ht="12.75" customHeight="1" x14ac:dyDescent="0.25">
      <c r="A20" s="20" t="s">
        <v>21</v>
      </c>
      <c r="B20" s="21" t="s">
        <v>9</v>
      </c>
      <c r="C20" s="22"/>
      <c r="D20" s="23">
        <v>236.76750000000001</v>
      </c>
      <c r="E20" s="23">
        <v>243.13749999999999</v>
      </c>
      <c r="F20" s="30"/>
      <c r="G20" s="31">
        <f t="shared" si="0"/>
        <v>99.262833166218883</v>
      </c>
      <c r="H20" s="31">
        <f t="shared" si="0"/>
        <v>98.955886767047588</v>
      </c>
    </row>
    <row r="21" spans="1:8" ht="12.75" customHeight="1" x14ac:dyDescent="0.25">
      <c r="A21" s="20" t="s">
        <v>22</v>
      </c>
      <c r="B21" s="21" t="s">
        <v>9</v>
      </c>
      <c r="C21" s="22"/>
      <c r="D21" s="23">
        <v>240.0675</v>
      </c>
      <c r="E21" s="23">
        <v>244.95500000000001</v>
      </c>
      <c r="F21" s="30"/>
      <c r="G21" s="31">
        <f t="shared" si="0"/>
        <v>100.64633111018722</v>
      </c>
      <c r="H21" s="31">
        <f t="shared" si="0"/>
        <v>99.695601225735004</v>
      </c>
    </row>
    <row r="22" spans="1:8" ht="12.75" customHeight="1" x14ac:dyDescent="0.25">
      <c r="A22" s="20" t="s">
        <v>23</v>
      </c>
      <c r="B22" s="21" t="s">
        <v>8</v>
      </c>
      <c r="C22" s="22"/>
      <c r="D22" s="23">
        <v>261.81</v>
      </c>
      <c r="E22" s="23">
        <v>253.2525</v>
      </c>
      <c r="F22" s="30"/>
      <c r="G22" s="31">
        <f t="shared" si="0"/>
        <v>109.76169597283312</v>
      </c>
      <c r="H22" s="31">
        <f t="shared" si="0"/>
        <v>103.07264701443306</v>
      </c>
    </row>
    <row r="23" spans="1:8" ht="12.75" customHeight="1" x14ac:dyDescent="0.25">
      <c r="A23" s="20" t="s">
        <v>24</v>
      </c>
      <c r="B23" s="21" t="s">
        <v>7</v>
      </c>
      <c r="C23" s="22"/>
      <c r="D23" s="23">
        <v>244.9075</v>
      </c>
      <c r="E23" s="23">
        <v>246.63</v>
      </c>
      <c r="F23" s="30"/>
      <c r="G23" s="31">
        <f t="shared" si="0"/>
        <v>102.67546142800742</v>
      </c>
      <c r="H23" s="31">
        <f t="shared" si="0"/>
        <v>100.37731881489668</v>
      </c>
    </row>
    <row r="24" spans="1:8" ht="12.75" customHeight="1" x14ac:dyDescent="0.25">
      <c r="A24" s="20" t="s">
        <v>25</v>
      </c>
      <c r="B24" s="21" t="s">
        <v>9</v>
      </c>
      <c r="C24" s="22"/>
      <c r="D24" s="23">
        <v>254.79750000000001</v>
      </c>
      <c r="E24" s="23">
        <v>249.7825</v>
      </c>
      <c r="F24" s="30"/>
      <c r="G24" s="31">
        <f t="shared" si="0"/>
        <v>106.82176284190041</v>
      </c>
      <c r="H24" s="31">
        <f t="shared" si="0"/>
        <v>101.66037236703538</v>
      </c>
    </row>
    <row r="25" spans="1:8" ht="12.75" customHeight="1" x14ac:dyDescent="0.25">
      <c r="A25" s="20" t="s">
        <v>26</v>
      </c>
      <c r="B25" s="21" t="s">
        <v>9</v>
      </c>
      <c r="C25" s="22"/>
      <c r="D25" s="23">
        <v>225.315</v>
      </c>
      <c r="E25" s="23">
        <v>251.9025</v>
      </c>
      <c r="F25" s="30"/>
      <c r="G25" s="31">
        <f t="shared" si="0"/>
        <v>94.461466437946967</v>
      </c>
      <c r="H25" s="31">
        <f t="shared" si="0"/>
        <v>102.52320298734752</v>
      </c>
    </row>
    <row r="26" spans="1:8" ht="12.75" customHeight="1" x14ac:dyDescent="0.25">
      <c r="A26" s="20" t="s">
        <v>27</v>
      </c>
      <c r="B26" s="21" t="s">
        <v>9</v>
      </c>
      <c r="C26" s="22"/>
      <c r="D26" s="23">
        <v>230.4375</v>
      </c>
      <c r="E26" s="23">
        <v>243.58250000000001</v>
      </c>
      <c r="F26" s="30"/>
      <c r="G26" s="31">
        <f t="shared" si="0"/>
        <v>96.609032564606906</v>
      </c>
      <c r="H26" s="31">
        <f t="shared" si="0"/>
        <v>99.136999798198005</v>
      </c>
    </row>
    <row r="27" spans="1:8" ht="12.75" customHeight="1" x14ac:dyDescent="0.25">
      <c r="A27" s="20" t="s">
        <v>28</v>
      </c>
      <c r="B27" s="21" t="s">
        <v>10</v>
      </c>
      <c r="C27" s="21"/>
      <c r="D27" s="23">
        <v>239.39500000000001</v>
      </c>
      <c r="E27" s="23">
        <v>261.67500000000001</v>
      </c>
      <c r="F27" s="30"/>
      <c r="G27" s="31">
        <f t="shared" si="0"/>
        <v>100.36439099887853</v>
      </c>
      <c r="H27" s="31">
        <f t="shared" si="0"/>
        <v>106.50056725008351</v>
      </c>
    </row>
    <row r="28" spans="1:8" ht="12.75" customHeight="1" x14ac:dyDescent="0.25">
      <c r="A28" s="20" t="s">
        <v>29</v>
      </c>
      <c r="B28" s="21" t="s">
        <v>10</v>
      </c>
      <c r="C28" s="22"/>
      <c r="D28" s="23">
        <v>254.25</v>
      </c>
      <c r="E28" s="23">
        <v>253.52250000000001</v>
      </c>
      <c r="F28" s="30"/>
      <c r="G28" s="31">
        <f t="shared" si="0"/>
        <v>106.59222795574203</v>
      </c>
      <c r="H28" s="31">
        <f t="shared" si="0"/>
        <v>103.18253581985017</v>
      </c>
    </row>
    <row r="29" spans="1:8" ht="12.75" customHeight="1" x14ac:dyDescent="0.25">
      <c r="A29" s="20" t="s">
        <v>30</v>
      </c>
      <c r="B29" s="21" t="s">
        <v>9</v>
      </c>
      <c r="C29" s="22"/>
      <c r="D29" s="23">
        <v>243.92750000000001</v>
      </c>
      <c r="E29" s="23">
        <v>235.4725</v>
      </c>
      <c r="F29" s="30"/>
      <c r="G29" s="31">
        <f t="shared" si="0"/>
        <v>102.26460446282897</v>
      </c>
      <c r="H29" s="31">
        <f t="shared" si="0"/>
        <v>95.836265679928488</v>
      </c>
    </row>
    <row r="30" spans="1:8" ht="12.75" customHeight="1" x14ac:dyDescent="0.25">
      <c r="A30" s="20" t="s">
        <v>31</v>
      </c>
      <c r="B30" s="21" t="s">
        <v>8</v>
      </c>
      <c r="C30" s="22"/>
      <c r="D30" s="23">
        <v>246.2</v>
      </c>
      <c r="E30" s="23">
        <v>256.6925</v>
      </c>
      <c r="F30" s="30"/>
      <c r="G30" s="31">
        <f t="shared" si="0"/>
        <v>103.21733145606169</v>
      </c>
      <c r="H30" s="31">
        <f t="shared" si="0"/>
        <v>104.47271179456219</v>
      </c>
    </row>
    <row r="31" spans="1:8" ht="12.75" customHeight="1" x14ac:dyDescent="0.25">
      <c r="A31" s="20" t="s">
        <v>32</v>
      </c>
      <c r="B31" s="21" t="s">
        <v>33</v>
      </c>
      <c r="C31" s="22"/>
      <c r="D31" s="23">
        <v>248.7175</v>
      </c>
      <c r="E31" s="23">
        <v>250.85499999999999</v>
      </c>
      <c r="F31" s="30"/>
      <c r="G31" s="31">
        <f t="shared" si="0"/>
        <v>104.27277269058905</v>
      </c>
      <c r="H31" s="31">
        <f t="shared" si="0"/>
        <v>102.09687512188668</v>
      </c>
    </row>
    <row r="32" spans="1:8" ht="12.75" customHeight="1" x14ac:dyDescent="0.25">
      <c r="A32" s="25" t="s">
        <v>37</v>
      </c>
      <c r="B32" s="19"/>
      <c r="C32" s="19"/>
      <c r="D32" s="26">
        <f>AVERAGE(D11:D16)</f>
        <v>238.52583333333337</v>
      </c>
      <c r="E32" s="26">
        <f>AVERAGE(E11:E16)</f>
        <v>245.70291666666671</v>
      </c>
      <c r="F32" s="30"/>
      <c r="G32" s="26">
        <f>D32</f>
        <v>238.52583333333337</v>
      </c>
      <c r="H32" s="26">
        <f>E32</f>
        <v>245.70291666666671</v>
      </c>
    </row>
    <row r="33" spans="1:8" ht="12.75" customHeight="1" x14ac:dyDescent="0.25">
      <c r="A33" s="25" t="s">
        <v>38</v>
      </c>
      <c r="B33" s="19"/>
      <c r="C33" s="19"/>
      <c r="D33" s="28">
        <v>15</v>
      </c>
      <c r="E33" s="28">
        <v>13.5</v>
      </c>
      <c r="F33" s="30"/>
      <c r="G33" s="28">
        <f>D33/D32*100</f>
        <v>6.2886270180378778</v>
      </c>
      <c r="H33" s="28">
        <f>E33/E32*100</f>
        <v>5.494440270855554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5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2">
        <v>31.987500000000001</v>
      </c>
      <c r="E11" s="32">
        <v>38.935000000000002</v>
      </c>
      <c r="F11" s="30"/>
      <c r="G11" s="31">
        <f>D11/D$32*100</f>
        <v>97.359610409374525</v>
      </c>
      <c r="H11" s="31">
        <f>E11/E$32*100</f>
        <v>104.50595537661466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2">
        <v>36.130000000000003</v>
      </c>
      <c r="E12" s="32">
        <v>35.482500000000002</v>
      </c>
      <c r="F12" s="30"/>
      <c r="G12" s="31">
        <f t="shared" ref="G12:H31" si="0">D12/D$32*100</f>
        <v>109.96804139400398</v>
      </c>
      <c r="H12" s="31">
        <f t="shared" si="0"/>
        <v>95.239053850025172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2">
        <v>33.362499999999997</v>
      </c>
      <c r="E13" s="32">
        <v>37.477499999999999</v>
      </c>
      <c r="F13" s="30"/>
      <c r="G13" s="31">
        <f t="shared" si="0"/>
        <v>101.54466595647543</v>
      </c>
      <c r="H13" s="31">
        <f t="shared" si="0"/>
        <v>100.59386009058882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2">
        <v>33.39</v>
      </c>
      <c r="E14" s="32">
        <v>38.552500000000002</v>
      </c>
      <c r="F14" s="30"/>
      <c r="G14" s="31">
        <f t="shared" si="0"/>
        <v>101.62836706741744</v>
      </c>
      <c r="H14" s="31">
        <f t="shared" si="0"/>
        <v>103.47928199966449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2">
        <v>31.467500000000001</v>
      </c>
      <c r="E15" s="32">
        <v>36.837499999999999</v>
      </c>
      <c r="F15" s="30"/>
      <c r="G15" s="31">
        <f t="shared" si="0"/>
        <v>95.776898493380017</v>
      </c>
      <c r="H15" s="31">
        <f t="shared" si="0"/>
        <v>98.876027512162381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2">
        <v>30.7925</v>
      </c>
      <c r="E16" s="32">
        <v>36.252499999999998</v>
      </c>
      <c r="F16" s="30"/>
      <c r="G16" s="31">
        <f t="shared" si="0"/>
        <v>93.722416679348669</v>
      </c>
      <c r="H16" s="31">
        <f t="shared" si="0"/>
        <v>97.305821170944455</v>
      </c>
    </row>
    <row r="17" spans="1:8" ht="12.75" customHeight="1" x14ac:dyDescent="0.25">
      <c r="A17" s="20" t="s">
        <v>18</v>
      </c>
      <c r="B17" s="21" t="s">
        <v>7</v>
      </c>
      <c r="C17" s="22"/>
      <c r="D17" s="32">
        <v>32.725000000000001</v>
      </c>
      <c r="E17" s="32">
        <v>36.340000000000003</v>
      </c>
      <c r="F17" s="30"/>
      <c r="G17" s="31">
        <f t="shared" si="0"/>
        <v>99.60432202100138</v>
      </c>
      <c r="H17" s="31">
        <f t="shared" si="0"/>
        <v>97.540681093776215</v>
      </c>
    </row>
    <row r="18" spans="1:8" ht="12.75" customHeight="1" x14ac:dyDescent="0.25">
      <c r="A18" s="20" t="s">
        <v>19</v>
      </c>
      <c r="B18" s="21" t="s">
        <v>9</v>
      </c>
      <c r="C18" s="22"/>
      <c r="D18" s="32">
        <v>32.515000000000001</v>
      </c>
      <c r="E18" s="32">
        <v>34.594999999999999</v>
      </c>
      <c r="F18" s="30"/>
      <c r="G18" s="31">
        <f t="shared" si="0"/>
        <v>98.965149901080522</v>
      </c>
      <c r="H18" s="31">
        <f t="shared" si="0"/>
        <v>92.856903204160375</v>
      </c>
    </row>
    <row r="19" spans="1:8" ht="12.75" customHeight="1" x14ac:dyDescent="0.25">
      <c r="A19" s="20" t="s">
        <v>20</v>
      </c>
      <c r="B19" s="21" t="s">
        <v>7</v>
      </c>
      <c r="C19" s="22"/>
      <c r="D19" s="32">
        <v>29.5425</v>
      </c>
      <c r="E19" s="32">
        <v>35.232500000000002</v>
      </c>
      <c r="F19" s="30"/>
      <c r="G19" s="31">
        <f t="shared" si="0"/>
        <v>89.917820727438752</v>
      </c>
      <c r="H19" s="31">
        <f t="shared" si="0"/>
        <v>94.568025499077336</v>
      </c>
    </row>
    <row r="20" spans="1:8" ht="12.75" customHeight="1" x14ac:dyDescent="0.25">
      <c r="A20" s="20" t="s">
        <v>21</v>
      </c>
      <c r="B20" s="21" t="s">
        <v>9</v>
      </c>
      <c r="C20" s="22"/>
      <c r="D20" s="32">
        <v>34.072499999999998</v>
      </c>
      <c r="E20" s="32">
        <v>34.967500000000001</v>
      </c>
      <c r="F20" s="30"/>
      <c r="G20" s="31">
        <f t="shared" si="0"/>
        <v>103.70567645716025</v>
      </c>
      <c r="H20" s="31">
        <f t="shared" si="0"/>
        <v>93.856735447072637</v>
      </c>
    </row>
    <row r="21" spans="1:8" ht="12.75" customHeight="1" x14ac:dyDescent="0.25">
      <c r="A21" s="20" t="s">
        <v>22</v>
      </c>
      <c r="B21" s="21" t="s">
        <v>9</v>
      </c>
      <c r="C21" s="22"/>
      <c r="D21" s="32">
        <v>34.352499999999999</v>
      </c>
      <c r="E21" s="32">
        <v>37.522500000000001</v>
      </c>
      <c r="F21" s="30"/>
      <c r="G21" s="31">
        <f t="shared" si="0"/>
        <v>104.55790595038808</v>
      </c>
      <c r="H21" s="31">
        <f t="shared" si="0"/>
        <v>100.71464519375944</v>
      </c>
    </row>
    <row r="22" spans="1:8" ht="12.75" customHeight="1" x14ac:dyDescent="0.25">
      <c r="A22" s="20" t="s">
        <v>23</v>
      </c>
      <c r="B22" s="21" t="s">
        <v>8</v>
      </c>
      <c r="C22" s="22"/>
      <c r="D22" s="32">
        <v>32.43</v>
      </c>
      <c r="E22" s="32">
        <v>34.372500000000002</v>
      </c>
      <c r="F22" s="30"/>
      <c r="G22" s="31">
        <f t="shared" si="0"/>
        <v>98.706437376350635</v>
      </c>
      <c r="H22" s="31">
        <f t="shared" si="0"/>
        <v>92.259687971816817</v>
      </c>
    </row>
    <row r="23" spans="1:8" ht="12.75" customHeight="1" x14ac:dyDescent="0.25">
      <c r="A23" s="20" t="s">
        <v>24</v>
      </c>
      <c r="B23" s="21" t="s">
        <v>7</v>
      </c>
      <c r="C23" s="22"/>
      <c r="D23" s="32">
        <v>29.864999999999998</v>
      </c>
      <c r="E23" s="32">
        <v>31.487500000000001</v>
      </c>
      <c r="F23" s="30"/>
      <c r="G23" s="31">
        <f t="shared" si="0"/>
        <v>90.899406483031512</v>
      </c>
      <c r="H23" s="31">
        <f t="shared" si="0"/>
        <v>84.516020801878881</v>
      </c>
    </row>
    <row r="24" spans="1:8" ht="12.75" customHeight="1" x14ac:dyDescent="0.25">
      <c r="A24" s="20" t="s">
        <v>25</v>
      </c>
      <c r="B24" s="21" t="s">
        <v>9</v>
      </c>
      <c r="C24" s="22"/>
      <c r="D24" s="32">
        <v>34.024999999999999</v>
      </c>
      <c r="E24" s="32">
        <v>38.93</v>
      </c>
      <c r="F24" s="30"/>
      <c r="G24" s="31">
        <f t="shared" si="0"/>
        <v>103.56110181098768</v>
      </c>
      <c r="H24" s="31">
        <f t="shared" si="0"/>
        <v>104.49253480959571</v>
      </c>
    </row>
    <row r="25" spans="1:8" ht="12.75" customHeight="1" x14ac:dyDescent="0.25">
      <c r="A25" s="20" t="s">
        <v>26</v>
      </c>
      <c r="B25" s="21" t="s">
        <v>9</v>
      </c>
      <c r="C25" s="22"/>
      <c r="D25" s="32">
        <v>34.119999999999997</v>
      </c>
      <c r="E25" s="32">
        <v>38.557499999999997</v>
      </c>
      <c r="F25" s="30"/>
      <c r="G25" s="31">
        <f t="shared" si="0"/>
        <v>103.85025110333284</v>
      </c>
      <c r="H25" s="31">
        <f t="shared" si="0"/>
        <v>103.49270256668343</v>
      </c>
    </row>
    <row r="26" spans="1:8" ht="12.75" customHeight="1" x14ac:dyDescent="0.25">
      <c r="A26" s="20" t="s">
        <v>27</v>
      </c>
      <c r="B26" s="21" t="s">
        <v>9</v>
      </c>
      <c r="C26" s="22"/>
      <c r="D26" s="32">
        <v>36.272500000000001</v>
      </c>
      <c r="E26" s="32">
        <v>40.6175</v>
      </c>
      <c r="F26" s="30"/>
      <c r="G26" s="31">
        <f t="shared" si="0"/>
        <v>110.40176533252171</v>
      </c>
      <c r="H26" s="31">
        <f t="shared" si="0"/>
        <v>109.02197617849355</v>
      </c>
    </row>
    <row r="27" spans="1:8" ht="12.75" customHeight="1" x14ac:dyDescent="0.25">
      <c r="A27" s="20" t="s">
        <v>28</v>
      </c>
      <c r="B27" s="21" t="s">
        <v>10</v>
      </c>
      <c r="C27" s="21"/>
      <c r="D27" s="32">
        <v>32.005000000000003</v>
      </c>
      <c r="E27" s="32">
        <v>38.58</v>
      </c>
      <c r="F27" s="30"/>
      <c r="G27" s="31">
        <f t="shared" si="0"/>
        <v>97.412874752701285</v>
      </c>
      <c r="H27" s="31">
        <f t="shared" si="0"/>
        <v>103.55309511826873</v>
      </c>
    </row>
    <row r="28" spans="1:8" ht="12.75" customHeight="1" x14ac:dyDescent="0.25">
      <c r="A28" s="20" t="s">
        <v>29</v>
      </c>
      <c r="B28" s="21" t="s">
        <v>10</v>
      </c>
      <c r="C28" s="22"/>
      <c r="D28" s="32">
        <v>37.377499999999998</v>
      </c>
      <c r="E28" s="32">
        <v>37.284999999999997</v>
      </c>
      <c r="F28" s="30"/>
      <c r="G28" s="31">
        <f t="shared" si="0"/>
        <v>113.76502815401004</v>
      </c>
      <c r="H28" s="31">
        <f t="shared" si="0"/>
        <v>100.077168260359</v>
      </c>
    </row>
    <row r="29" spans="1:8" ht="12.75" customHeight="1" x14ac:dyDescent="0.25">
      <c r="A29" s="20" t="s">
        <v>30</v>
      </c>
      <c r="B29" s="21" t="s">
        <v>9</v>
      </c>
      <c r="C29" s="22"/>
      <c r="D29" s="32">
        <v>33.732500000000002</v>
      </c>
      <c r="E29" s="32">
        <v>36.57</v>
      </c>
      <c r="F29" s="30"/>
      <c r="G29" s="31">
        <f t="shared" si="0"/>
        <v>102.67082635824076</v>
      </c>
      <c r="H29" s="31">
        <f t="shared" si="0"/>
        <v>98.158027176648204</v>
      </c>
    </row>
    <row r="30" spans="1:8" ht="12.75" customHeight="1" x14ac:dyDescent="0.25">
      <c r="A30" s="20" t="s">
        <v>31</v>
      </c>
      <c r="B30" s="21" t="s">
        <v>8</v>
      </c>
      <c r="C30" s="22"/>
      <c r="D30" s="32">
        <v>32.200000000000003</v>
      </c>
      <c r="E30" s="32">
        <v>35.177500000000002</v>
      </c>
      <c r="F30" s="30"/>
      <c r="G30" s="31">
        <f t="shared" si="0"/>
        <v>98.006391721199222</v>
      </c>
      <c r="H30" s="31">
        <f t="shared" si="0"/>
        <v>94.420399261868809</v>
      </c>
    </row>
    <row r="31" spans="1:8" ht="12.75" customHeight="1" x14ac:dyDescent="0.25">
      <c r="A31" s="20" t="s">
        <v>32</v>
      </c>
      <c r="B31" s="21" t="s">
        <v>33</v>
      </c>
      <c r="C31" s="22"/>
      <c r="D31" s="32">
        <v>35.15</v>
      </c>
      <c r="E31" s="32">
        <v>34.982500000000002</v>
      </c>
      <c r="F31" s="30"/>
      <c r="G31" s="31">
        <f t="shared" si="0"/>
        <v>106.9852381677066</v>
      </c>
      <c r="H31" s="31">
        <f t="shared" si="0"/>
        <v>93.896997148129515</v>
      </c>
    </row>
    <row r="32" spans="1:8" ht="12.75" customHeight="1" x14ac:dyDescent="0.25">
      <c r="A32" s="25" t="s">
        <v>37</v>
      </c>
      <c r="B32" s="19"/>
      <c r="C32" s="19"/>
      <c r="D32" s="28">
        <f>AVERAGE(D11:D16)</f>
        <v>32.854999999999997</v>
      </c>
      <c r="E32" s="28">
        <f>AVERAGE(E11:E16)</f>
        <v>37.256250000000001</v>
      </c>
      <c r="F32" s="30"/>
      <c r="G32" s="28">
        <f>D32</f>
        <v>32.854999999999997</v>
      </c>
      <c r="H32" s="28">
        <f>E32</f>
        <v>37.256250000000001</v>
      </c>
    </row>
    <row r="33" spans="1:8" ht="12.75" customHeight="1" x14ac:dyDescent="0.25">
      <c r="A33" s="25" t="s">
        <v>38</v>
      </c>
      <c r="B33" s="19"/>
      <c r="C33" s="19"/>
      <c r="D33" s="28">
        <v>4.9800000000000004</v>
      </c>
      <c r="E33" s="28">
        <v>3.29</v>
      </c>
      <c r="F33" s="30"/>
      <c r="G33" s="28">
        <f>D33/D32*100</f>
        <v>15.157510272409072</v>
      </c>
      <c r="H33" s="28">
        <f>E33/E32*100</f>
        <v>8.8307330984734111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49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2">
        <v>76.05</v>
      </c>
      <c r="E11" s="32">
        <v>97.875</v>
      </c>
      <c r="F11" s="30"/>
      <c r="G11" s="31">
        <f>D11/D$32*100</f>
        <v>96.878980891719749</v>
      </c>
      <c r="H11" s="31">
        <f>E11/E$32*100</f>
        <v>106.85529727516716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2">
        <v>89.724999999999994</v>
      </c>
      <c r="E12" s="32">
        <v>89.375</v>
      </c>
      <c r="F12" s="30"/>
      <c r="G12" s="31">
        <f t="shared" ref="G12:H31" si="0">D12/D$32*100</f>
        <v>114.29936305732484</v>
      </c>
      <c r="H12" s="31">
        <f t="shared" si="0"/>
        <v>97.575399172087501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2">
        <v>80.674999999999997</v>
      </c>
      <c r="E13" s="32">
        <v>93.075000000000003</v>
      </c>
      <c r="F13" s="30"/>
      <c r="G13" s="31">
        <f t="shared" si="0"/>
        <v>102.77070063694266</v>
      </c>
      <c r="H13" s="31">
        <f t="shared" si="0"/>
        <v>101.61488422872218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2">
        <v>80.05</v>
      </c>
      <c r="E14" s="32">
        <v>90.75</v>
      </c>
      <c r="F14" s="30"/>
      <c r="G14" s="31">
        <f t="shared" si="0"/>
        <v>101.97452229299361</v>
      </c>
      <c r="H14" s="31">
        <f t="shared" si="0"/>
        <v>99.076559159350396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2">
        <v>70.775000000000006</v>
      </c>
      <c r="E15" s="32">
        <v>88.674999999999997</v>
      </c>
      <c r="F15" s="30"/>
      <c r="G15" s="31">
        <f t="shared" si="0"/>
        <v>90.159235668789819</v>
      </c>
      <c r="H15" s="31">
        <f t="shared" si="0"/>
        <v>96.811172269480949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2">
        <v>73.724999999999994</v>
      </c>
      <c r="E16" s="32">
        <v>89.825000000000003</v>
      </c>
      <c r="F16" s="30"/>
      <c r="G16" s="31">
        <f t="shared" si="0"/>
        <v>93.917197452229289</v>
      </c>
      <c r="H16" s="31">
        <f t="shared" si="0"/>
        <v>98.066687895191734</v>
      </c>
    </row>
    <row r="17" spans="1:8" ht="12.75" customHeight="1" x14ac:dyDescent="0.25">
      <c r="A17" s="20" t="s">
        <v>18</v>
      </c>
      <c r="B17" s="21" t="s">
        <v>7</v>
      </c>
      <c r="C17" s="22"/>
      <c r="D17" s="32">
        <v>76.825000000000003</v>
      </c>
      <c r="E17" s="32">
        <v>89.575000000000003</v>
      </c>
      <c r="F17" s="30"/>
      <c r="G17" s="31">
        <f t="shared" si="0"/>
        <v>97.866242038216569</v>
      </c>
      <c r="H17" s="31">
        <f t="shared" si="0"/>
        <v>97.793749715689387</v>
      </c>
    </row>
    <row r="18" spans="1:8" ht="12.75" customHeight="1" x14ac:dyDescent="0.25">
      <c r="A18" s="20" t="s">
        <v>19</v>
      </c>
      <c r="B18" s="21" t="s">
        <v>9</v>
      </c>
      <c r="C18" s="22"/>
      <c r="D18" s="32">
        <v>81.3</v>
      </c>
      <c r="E18" s="32">
        <v>84.35</v>
      </c>
      <c r="F18" s="30"/>
      <c r="G18" s="31">
        <f t="shared" si="0"/>
        <v>103.56687898089172</v>
      </c>
      <c r="H18" s="31">
        <f t="shared" si="0"/>
        <v>92.08934176409042</v>
      </c>
    </row>
    <row r="19" spans="1:8" ht="12.75" customHeight="1" x14ac:dyDescent="0.25">
      <c r="A19" s="20" t="s">
        <v>20</v>
      </c>
      <c r="B19" s="21" t="s">
        <v>7</v>
      </c>
      <c r="C19" s="22"/>
      <c r="D19" s="32">
        <v>71.224999999999994</v>
      </c>
      <c r="E19" s="32">
        <v>86.974999999999994</v>
      </c>
      <c r="F19" s="30"/>
      <c r="G19" s="31">
        <f t="shared" si="0"/>
        <v>90.732484076433124</v>
      </c>
      <c r="H19" s="31">
        <f t="shared" si="0"/>
        <v>94.955192648865022</v>
      </c>
    </row>
    <row r="20" spans="1:8" ht="12.75" customHeight="1" x14ac:dyDescent="0.25">
      <c r="A20" s="20" t="s">
        <v>21</v>
      </c>
      <c r="B20" s="21" t="s">
        <v>9</v>
      </c>
      <c r="C20" s="22"/>
      <c r="D20" s="32">
        <v>80.900000000000006</v>
      </c>
      <c r="E20" s="32">
        <v>84.974999999999994</v>
      </c>
      <c r="F20" s="30"/>
      <c r="G20" s="31">
        <f t="shared" si="0"/>
        <v>103.05732484076432</v>
      </c>
      <c r="H20" s="31">
        <f t="shared" si="0"/>
        <v>92.771687212846274</v>
      </c>
    </row>
    <row r="21" spans="1:8" ht="12.75" customHeight="1" x14ac:dyDescent="0.25">
      <c r="A21" s="20" t="s">
        <v>22</v>
      </c>
      <c r="B21" s="21" t="s">
        <v>9</v>
      </c>
      <c r="C21" s="22"/>
      <c r="D21" s="32">
        <v>82.674999999999997</v>
      </c>
      <c r="E21" s="32">
        <v>92</v>
      </c>
      <c r="F21" s="30"/>
      <c r="G21" s="31">
        <f t="shared" si="0"/>
        <v>105.31847133757961</v>
      </c>
      <c r="H21" s="31">
        <f t="shared" si="0"/>
        <v>100.4412500568621</v>
      </c>
    </row>
    <row r="22" spans="1:8" ht="12.75" customHeight="1" x14ac:dyDescent="0.25">
      <c r="A22" s="20" t="s">
        <v>23</v>
      </c>
      <c r="B22" s="21" t="s">
        <v>8</v>
      </c>
      <c r="C22" s="22"/>
      <c r="D22" s="32">
        <v>84.825000000000003</v>
      </c>
      <c r="E22" s="32">
        <v>87</v>
      </c>
      <c r="F22" s="30"/>
      <c r="G22" s="31">
        <f t="shared" si="0"/>
        <v>108.05732484076434</v>
      </c>
      <c r="H22" s="31">
        <f t="shared" si="0"/>
        <v>94.982486466815246</v>
      </c>
    </row>
    <row r="23" spans="1:8" ht="12.75" customHeight="1" x14ac:dyDescent="0.25">
      <c r="A23" s="20" t="s">
        <v>24</v>
      </c>
      <c r="B23" s="21" t="s">
        <v>7</v>
      </c>
      <c r="C23" s="22"/>
      <c r="D23" s="32">
        <v>73</v>
      </c>
      <c r="E23" s="32">
        <v>77.599999999999994</v>
      </c>
      <c r="F23" s="30"/>
      <c r="G23" s="31">
        <f t="shared" si="0"/>
        <v>92.99363057324841</v>
      </c>
      <c r="H23" s="31">
        <f t="shared" si="0"/>
        <v>84.720010917527162</v>
      </c>
    </row>
    <row r="24" spans="1:8" ht="12.75" customHeight="1" x14ac:dyDescent="0.25">
      <c r="A24" s="20" t="s">
        <v>25</v>
      </c>
      <c r="B24" s="21" t="s">
        <v>9</v>
      </c>
      <c r="C24" s="22"/>
      <c r="D24" s="32">
        <v>86.8</v>
      </c>
      <c r="E24" s="32">
        <v>97.275000000000006</v>
      </c>
      <c r="F24" s="30"/>
      <c r="G24" s="31">
        <f t="shared" si="0"/>
        <v>110.57324840764331</v>
      </c>
      <c r="H24" s="31">
        <f t="shared" si="0"/>
        <v>106.20024564436154</v>
      </c>
    </row>
    <row r="25" spans="1:8" ht="12.75" customHeight="1" x14ac:dyDescent="0.25">
      <c r="A25" s="20" t="s">
        <v>26</v>
      </c>
      <c r="B25" s="21" t="s">
        <v>9</v>
      </c>
      <c r="C25" s="22"/>
      <c r="D25" s="32">
        <v>76.974999999999994</v>
      </c>
      <c r="E25" s="32">
        <v>97</v>
      </c>
      <c r="F25" s="30"/>
      <c r="G25" s="31">
        <f t="shared" si="0"/>
        <v>98.057324840764323</v>
      </c>
      <c r="H25" s="31">
        <f t="shared" si="0"/>
        <v>105.90001364690895</v>
      </c>
    </row>
    <row r="26" spans="1:8" ht="12.75" customHeight="1" x14ac:dyDescent="0.25">
      <c r="A26" s="20" t="s">
        <v>27</v>
      </c>
      <c r="B26" s="21" t="s">
        <v>9</v>
      </c>
      <c r="C26" s="22"/>
      <c r="D26" s="32">
        <v>83.7</v>
      </c>
      <c r="E26" s="32">
        <v>98.95</v>
      </c>
      <c r="F26" s="30"/>
      <c r="G26" s="31">
        <f t="shared" si="0"/>
        <v>106.62420382165605</v>
      </c>
      <c r="H26" s="31">
        <f t="shared" si="0"/>
        <v>108.02893144702723</v>
      </c>
    </row>
    <row r="27" spans="1:8" ht="12.75" customHeight="1" x14ac:dyDescent="0.25">
      <c r="A27" s="20" t="s">
        <v>28</v>
      </c>
      <c r="B27" s="21" t="s">
        <v>10</v>
      </c>
      <c r="C27" s="21"/>
      <c r="D27" s="32">
        <v>76.525000000000006</v>
      </c>
      <c r="E27" s="32">
        <v>101.22499999999999</v>
      </c>
      <c r="F27" s="30"/>
      <c r="G27" s="31">
        <f t="shared" si="0"/>
        <v>97.484076433121032</v>
      </c>
      <c r="H27" s="31">
        <f t="shared" si="0"/>
        <v>110.51266888049855</v>
      </c>
    </row>
    <row r="28" spans="1:8" ht="12.75" customHeight="1" x14ac:dyDescent="0.25">
      <c r="A28" s="20" t="s">
        <v>29</v>
      </c>
      <c r="B28" s="21" t="s">
        <v>10</v>
      </c>
      <c r="C28" s="22"/>
      <c r="D28" s="32">
        <v>94.95</v>
      </c>
      <c r="E28" s="32">
        <v>94.5</v>
      </c>
      <c r="F28" s="30"/>
      <c r="G28" s="31">
        <f t="shared" si="0"/>
        <v>120.95541401273886</v>
      </c>
      <c r="H28" s="31">
        <f t="shared" si="0"/>
        <v>103.17063185188553</v>
      </c>
    </row>
    <row r="29" spans="1:8" ht="12.75" customHeight="1" x14ac:dyDescent="0.25">
      <c r="A29" s="20" t="s">
        <v>30</v>
      </c>
      <c r="B29" s="21" t="s">
        <v>9</v>
      </c>
      <c r="C29" s="22"/>
      <c r="D29" s="32">
        <v>82.375</v>
      </c>
      <c r="E29" s="32">
        <v>86.15</v>
      </c>
      <c r="F29" s="30"/>
      <c r="G29" s="31">
        <f t="shared" si="0"/>
        <v>104.93630573248407</v>
      </c>
      <c r="H29" s="31">
        <f t="shared" si="0"/>
        <v>94.054496656507297</v>
      </c>
    </row>
    <row r="30" spans="1:8" ht="12.75" customHeight="1" x14ac:dyDescent="0.25">
      <c r="A30" s="20" t="s">
        <v>31</v>
      </c>
      <c r="B30" s="21" t="s">
        <v>8</v>
      </c>
      <c r="C30" s="22"/>
      <c r="D30" s="32">
        <v>79.325000000000003</v>
      </c>
      <c r="E30" s="32">
        <v>90.325000000000003</v>
      </c>
      <c r="F30" s="30"/>
      <c r="G30" s="31">
        <f t="shared" si="0"/>
        <v>101.05095541401275</v>
      </c>
      <c r="H30" s="31">
        <f t="shared" si="0"/>
        <v>98.612564254196414</v>
      </c>
    </row>
    <row r="31" spans="1:8" ht="12.75" customHeight="1" x14ac:dyDescent="0.25">
      <c r="A31" s="20" t="s">
        <v>32</v>
      </c>
      <c r="B31" s="21" t="s">
        <v>33</v>
      </c>
      <c r="C31" s="22"/>
      <c r="D31" s="32">
        <v>87.4</v>
      </c>
      <c r="E31" s="32">
        <v>87.7</v>
      </c>
      <c r="F31" s="30"/>
      <c r="G31" s="31">
        <f t="shared" si="0"/>
        <v>111.33757961783439</v>
      </c>
      <c r="H31" s="31">
        <f t="shared" si="0"/>
        <v>95.746713369421826</v>
      </c>
    </row>
    <row r="32" spans="1:8" ht="12.75" customHeight="1" x14ac:dyDescent="0.25">
      <c r="A32" s="25" t="s">
        <v>37</v>
      </c>
      <c r="B32" s="19"/>
      <c r="C32" s="19"/>
      <c r="D32" s="28">
        <f>AVERAGE(D11:D16)</f>
        <v>78.5</v>
      </c>
      <c r="E32" s="28">
        <f>AVERAGE(E11:E16)</f>
        <v>91.595833333333346</v>
      </c>
      <c r="F32" s="30"/>
      <c r="G32" s="28">
        <f>D32</f>
        <v>78.5</v>
      </c>
      <c r="H32" s="28">
        <f>E32</f>
        <v>91.595833333333346</v>
      </c>
    </row>
    <row r="33" spans="1:8" ht="12.75" customHeight="1" x14ac:dyDescent="0.25">
      <c r="A33" s="25" t="s">
        <v>38</v>
      </c>
      <c r="B33" s="19"/>
      <c r="C33" s="19"/>
      <c r="D33" s="28">
        <v>13.9</v>
      </c>
      <c r="E33" s="28">
        <v>10.95</v>
      </c>
      <c r="F33" s="30"/>
      <c r="G33" s="28">
        <f>D33/D32*100</f>
        <v>17.707006369426754</v>
      </c>
      <c r="H33" s="28">
        <f>E33/E32*100</f>
        <v>11.954692262202608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50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33">
        <v>6.5625</v>
      </c>
      <c r="E11" s="33">
        <v>6.8449999999999998</v>
      </c>
      <c r="F11" s="30"/>
      <c r="G11" s="31">
        <f>D11/D$32*100</f>
        <v>99.570110001264382</v>
      </c>
      <c r="H11" s="31">
        <f>E11/E$32*100</f>
        <v>101.48257968865826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33">
        <v>6.73</v>
      </c>
      <c r="E12" s="33">
        <v>6.6574999999999998</v>
      </c>
      <c r="F12" s="30"/>
      <c r="G12" s="31">
        <f t="shared" ref="G12:H31" si="0">D12/D$32*100</f>
        <v>102.11151852320141</v>
      </c>
      <c r="H12" s="31">
        <f t="shared" si="0"/>
        <v>98.702742772424017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33">
        <v>6.6775000000000002</v>
      </c>
      <c r="E13" s="33">
        <v>6.7675000000000001</v>
      </c>
      <c r="F13" s="30"/>
      <c r="G13" s="31">
        <f t="shared" si="0"/>
        <v>101.31495764319129</v>
      </c>
      <c r="H13" s="31">
        <f t="shared" si="0"/>
        <v>100.33358042994811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33">
        <v>6.5824999999999996</v>
      </c>
      <c r="E14" s="33">
        <v>6.77</v>
      </c>
      <c r="F14" s="30"/>
      <c r="G14" s="31">
        <f t="shared" si="0"/>
        <v>99.873561765077753</v>
      </c>
      <c r="H14" s="31">
        <f t="shared" si="0"/>
        <v>100.37064492216456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33">
        <v>6.5250000000000004</v>
      </c>
      <c r="E15" s="33">
        <v>6.6974999999999998</v>
      </c>
      <c r="F15" s="30"/>
      <c r="G15" s="31">
        <f t="shared" si="0"/>
        <v>99.001137944114305</v>
      </c>
      <c r="H15" s="31">
        <f t="shared" si="0"/>
        <v>99.295774647887313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33">
        <v>6.4675000000000002</v>
      </c>
      <c r="E16" s="33">
        <v>6.7324999999999999</v>
      </c>
      <c r="F16" s="30"/>
      <c r="G16" s="31">
        <f t="shared" si="0"/>
        <v>98.128714123150843</v>
      </c>
      <c r="H16" s="31">
        <f t="shared" si="0"/>
        <v>99.814677538917721</v>
      </c>
    </row>
    <row r="17" spans="1:8" ht="12.75" customHeight="1" x14ac:dyDescent="0.25">
      <c r="A17" s="20" t="s">
        <v>18</v>
      </c>
      <c r="B17" s="21" t="s">
        <v>7</v>
      </c>
      <c r="C17" s="22"/>
      <c r="D17" s="33">
        <v>6.6174999999999997</v>
      </c>
      <c r="E17" s="33">
        <v>6.7350000000000003</v>
      </c>
      <c r="F17" s="30"/>
      <c r="G17" s="31">
        <f t="shared" si="0"/>
        <v>100.40460235175117</v>
      </c>
      <c r="H17" s="31">
        <f t="shared" si="0"/>
        <v>99.851742031134165</v>
      </c>
    </row>
    <row r="18" spans="1:8" ht="12.75" customHeight="1" x14ac:dyDescent="0.25">
      <c r="A18" s="20" t="s">
        <v>19</v>
      </c>
      <c r="B18" s="21" t="s">
        <v>9</v>
      </c>
      <c r="C18" s="22"/>
      <c r="D18" s="33">
        <v>6.4675000000000002</v>
      </c>
      <c r="E18" s="33">
        <v>6.45</v>
      </c>
      <c r="F18" s="30"/>
      <c r="G18" s="31">
        <f t="shared" si="0"/>
        <v>98.128714123150843</v>
      </c>
      <c r="H18" s="31">
        <f t="shared" si="0"/>
        <v>95.626389918458116</v>
      </c>
    </row>
    <row r="19" spans="1:8" ht="12.75" customHeight="1" x14ac:dyDescent="0.25">
      <c r="A19" s="20" t="s">
        <v>20</v>
      </c>
      <c r="B19" s="21" t="s">
        <v>7</v>
      </c>
      <c r="C19" s="22"/>
      <c r="D19" s="33">
        <v>6.3375000000000004</v>
      </c>
      <c r="E19" s="33">
        <v>6.5625</v>
      </c>
      <c r="F19" s="30"/>
      <c r="G19" s="31">
        <f t="shared" si="0"/>
        <v>96.156277658363905</v>
      </c>
      <c r="H19" s="31">
        <f t="shared" si="0"/>
        <v>97.294292068198658</v>
      </c>
    </row>
    <row r="20" spans="1:8" ht="12.75" customHeight="1" x14ac:dyDescent="0.25">
      <c r="A20" s="20" t="s">
        <v>21</v>
      </c>
      <c r="B20" s="21" t="s">
        <v>9</v>
      </c>
      <c r="C20" s="22"/>
      <c r="D20" s="33">
        <v>6.6574999999999998</v>
      </c>
      <c r="E20" s="33">
        <v>6.6375000000000002</v>
      </c>
      <c r="F20" s="30"/>
      <c r="G20" s="31">
        <f t="shared" si="0"/>
        <v>101.01150587937792</v>
      </c>
      <c r="H20" s="31">
        <f t="shared" si="0"/>
        <v>98.406226834692362</v>
      </c>
    </row>
    <row r="21" spans="1:8" ht="12.75" customHeight="1" x14ac:dyDescent="0.25">
      <c r="A21" s="20" t="s">
        <v>22</v>
      </c>
      <c r="B21" s="21" t="s">
        <v>9</v>
      </c>
      <c r="C21" s="22"/>
      <c r="D21" s="33">
        <v>6.64</v>
      </c>
      <c r="E21" s="33">
        <v>6.7324999999999999</v>
      </c>
      <c r="F21" s="30"/>
      <c r="G21" s="31">
        <f t="shared" si="0"/>
        <v>100.74598558604121</v>
      </c>
      <c r="H21" s="31">
        <f t="shared" si="0"/>
        <v>99.814677538917721</v>
      </c>
    </row>
    <row r="22" spans="1:8" ht="12.75" customHeight="1" x14ac:dyDescent="0.25">
      <c r="A22" s="20" t="s">
        <v>23</v>
      </c>
      <c r="B22" s="21" t="s">
        <v>8</v>
      </c>
      <c r="C22" s="22"/>
      <c r="D22" s="33">
        <v>6.5824999999999996</v>
      </c>
      <c r="E22" s="33">
        <v>6.6375000000000002</v>
      </c>
      <c r="F22" s="30"/>
      <c r="G22" s="31">
        <f t="shared" si="0"/>
        <v>99.873561765077753</v>
      </c>
      <c r="H22" s="31">
        <f t="shared" si="0"/>
        <v>98.406226834692362</v>
      </c>
    </row>
    <row r="23" spans="1:8" ht="12.75" customHeight="1" x14ac:dyDescent="0.25">
      <c r="A23" s="20" t="s">
        <v>24</v>
      </c>
      <c r="B23" s="21" t="s">
        <v>7</v>
      </c>
      <c r="C23" s="22"/>
      <c r="D23" s="33">
        <v>6.49</v>
      </c>
      <c r="E23" s="33">
        <v>6.4874999999999998</v>
      </c>
      <c r="F23" s="30"/>
      <c r="G23" s="31">
        <f t="shared" si="0"/>
        <v>98.470097357440892</v>
      </c>
      <c r="H23" s="31">
        <f t="shared" si="0"/>
        <v>96.182357301704954</v>
      </c>
    </row>
    <row r="24" spans="1:8" ht="12.75" customHeight="1" x14ac:dyDescent="0.25">
      <c r="A24" s="20" t="s">
        <v>25</v>
      </c>
      <c r="B24" s="21" t="s">
        <v>9</v>
      </c>
      <c r="C24" s="22"/>
      <c r="D24" s="33">
        <v>6.6574999999999998</v>
      </c>
      <c r="E24" s="33">
        <v>6.7525000000000004</v>
      </c>
      <c r="F24" s="30"/>
      <c r="G24" s="31">
        <f t="shared" si="0"/>
        <v>101.01150587937792</v>
      </c>
      <c r="H24" s="31">
        <f t="shared" si="0"/>
        <v>100.11119347664939</v>
      </c>
    </row>
    <row r="25" spans="1:8" ht="12.75" customHeight="1" x14ac:dyDescent="0.25">
      <c r="A25" s="20" t="s">
        <v>26</v>
      </c>
      <c r="B25" s="21" t="s">
        <v>9</v>
      </c>
      <c r="C25" s="22"/>
      <c r="D25" s="33">
        <v>6.6375000000000002</v>
      </c>
      <c r="E25" s="33">
        <v>6.7874999999999996</v>
      </c>
      <c r="F25" s="30"/>
      <c r="G25" s="31">
        <f t="shared" si="0"/>
        <v>100.70805411556456</v>
      </c>
      <c r="H25" s="31">
        <f t="shared" si="0"/>
        <v>100.63009636767977</v>
      </c>
    </row>
    <row r="26" spans="1:8" ht="12.75" customHeight="1" x14ac:dyDescent="0.25">
      <c r="A26" s="20" t="s">
        <v>27</v>
      </c>
      <c r="B26" s="21" t="s">
        <v>9</v>
      </c>
      <c r="C26" s="22"/>
      <c r="D26" s="33">
        <v>6.7125000000000004</v>
      </c>
      <c r="E26" s="33">
        <v>6.8674999999999997</v>
      </c>
      <c r="F26" s="30"/>
      <c r="G26" s="31">
        <f t="shared" si="0"/>
        <v>101.8459982298647</v>
      </c>
      <c r="H26" s="31">
        <f t="shared" si="0"/>
        <v>101.81616011860638</v>
      </c>
    </row>
    <row r="27" spans="1:8" ht="12.75" customHeight="1" x14ac:dyDescent="0.25">
      <c r="A27" s="20" t="s">
        <v>28</v>
      </c>
      <c r="B27" s="21" t="s">
        <v>10</v>
      </c>
      <c r="C27" s="21"/>
      <c r="D27" s="33">
        <v>6.41</v>
      </c>
      <c r="E27" s="33">
        <v>6.6574999999999998</v>
      </c>
      <c r="F27" s="30"/>
      <c r="G27" s="31">
        <f t="shared" si="0"/>
        <v>97.256290302187381</v>
      </c>
      <c r="H27" s="31">
        <f t="shared" si="0"/>
        <v>98.702742772424017</v>
      </c>
    </row>
    <row r="28" spans="1:8" ht="12.75" customHeight="1" x14ac:dyDescent="0.25">
      <c r="A28" s="20" t="s">
        <v>29</v>
      </c>
      <c r="B28" s="21" t="s">
        <v>10</v>
      </c>
      <c r="C28" s="22"/>
      <c r="D28" s="33">
        <v>6.79</v>
      </c>
      <c r="E28" s="33">
        <v>6.6974999999999998</v>
      </c>
      <c r="F28" s="30"/>
      <c r="G28" s="31">
        <f t="shared" si="0"/>
        <v>103.02187381464154</v>
      </c>
      <c r="H28" s="31">
        <f t="shared" si="0"/>
        <v>99.295774647887313</v>
      </c>
    </row>
    <row r="29" spans="1:8" ht="12.75" customHeight="1" x14ac:dyDescent="0.25">
      <c r="A29" s="20" t="s">
        <v>30</v>
      </c>
      <c r="B29" s="21" t="s">
        <v>9</v>
      </c>
      <c r="C29" s="22"/>
      <c r="D29" s="33">
        <v>6.6574999999999998</v>
      </c>
      <c r="E29" s="33">
        <v>6.6749999999999998</v>
      </c>
      <c r="F29" s="30"/>
      <c r="G29" s="31">
        <f t="shared" si="0"/>
        <v>101.01150587937792</v>
      </c>
      <c r="H29" s="31">
        <f t="shared" si="0"/>
        <v>98.962194217939214</v>
      </c>
    </row>
    <row r="30" spans="1:8" ht="12.75" customHeight="1" x14ac:dyDescent="0.25">
      <c r="A30" s="20" t="s">
        <v>31</v>
      </c>
      <c r="B30" s="21" t="s">
        <v>8</v>
      </c>
      <c r="C30" s="22"/>
      <c r="D30" s="33">
        <v>6.4874999999999998</v>
      </c>
      <c r="E30" s="33">
        <v>6.6</v>
      </c>
      <c r="F30" s="30"/>
      <c r="G30" s="31">
        <f t="shared" si="0"/>
        <v>98.432165886964214</v>
      </c>
      <c r="H30" s="31">
        <f t="shared" si="0"/>
        <v>97.85025945144551</v>
      </c>
    </row>
    <row r="31" spans="1:8" ht="12.75" customHeight="1" x14ac:dyDescent="0.25">
      <c r="A31" s="20" t="s">
        <v>32</v>
      </c>
      <c r="B31" s="21" t="s">
        <v>33</v>
      </c>
      <c r="C31" s="22"/>
      <c r="D31" s="33">
        <v>6.6749999999999998</v>
      </c>
      <c r="E31" s="33">
        <v>6.5625</v>
      </c>
      <c r="F31" s="30"/>
      <c r="G31" s="31">
        <f t="shared" si="0"/>
        <v>101.27702617271464</v>
      </c>
      <c r="H31" s="31">
        <f t="shared" si="0"/>
        <v>97.294292068198658</v>
      </c>
    </row>
    <row r="32" spans="1:8" ht="12.75" customHeight="1" x14ac:dyDescent="0.25">
      <c r="A32" s="25" t="s">
        <v>37</v>
      </c>
      <c r="B32" s="19"/>
      <c r="C32" s="19"/>
      <c r="D32" s="27">
        <f>AVERAGE(D11:D16)</f>
        <v>6.5908333333333333</v>
      </c>
      <c r="E32" s="27">
        <f>AVERAGE(E11:E16)</f>
        <v>6.7450000000000001</v>
      </c>
      <c r="F32" s="30"/>
      <c r="G32" s="27">
        <f>D32</f>
        <v>6.5908333333333333</v>
      </c>
      <c r="H32" s="27">
        <f>E32</f>
        <v>6.7450000000000001</v>
      </c>
    </row>
    <row r="33" spans="1:8" ht="12.75" customHeight="1" x14ac:dyDescent="0.25">
      <c r="A33" s="25" t="s">
        <v>38</v>
      </c>
      <c r="B33" s="19"/>
      <c r="C33" s="19"/>
      <c r="D33" s="27">
        <v>0.22800000000000001</v>
      </c>
      <c r="E33" s="27">
        <v>0.153</v>
      </c>
      <c r="F33" s="30"/>
      <c r="G33" s="28">
        <f>D33/D32*100</f>
        <v>3.4593501074724995</v>
      </c>
      <c r="H33" s="28">
        <f>E33/E32*100</f>
        <v>2.2683469236471456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51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23">
        <v>156.07499999999999</v>
      </c>
      <c r="E11" s="23">
        <v>172.22499999999999</v>
      </c>
      <c r="F11" s="30"/>
      <c r="G11" s="31">
        <f>D11/D$32*100</f>
        <v>99.23174737734449</v>
      </c>
      <c r="H11" s="31">
        <f>E11/E$32*100</f>
        <v>103.88559364632553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23">
        <v>167.05</v>
      </c>
      <c r="E12" s="23">
        <v>167.47499999999999</v>
      </c>
      <c r="F12" s="30"/>
      <c r="G12" s="31">
        <f t="shared" ref="G12:H31" si="0">D12/D$32*100</f>
        <v>106.20960050863624</v>
      </c>
      <c r="H12" s="31">
        <f t="shared" si="0"/>
        <v>101.0204081632653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23">
        <v>161.27500000000001</v>
      </c>
      <c r="E13" s="23">
        <v>168.22499999999999</v>
      </c>
      <c r="F13" s="30"/>
      <c r="G13" s="31">
        <f t="shared" si="0"/>
        <v>102.53788280173785</v>
      </c>
      <c r="H13" s="31">
        <f t="shared" si="0"/>
        <v>101.47280587111692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23">
        <v>158.02500000000001</v>
      </c>
      <c r="E14" s="23">
        <v>159.47499999999999</v>
      </c>
      <c r="F14" s="30"/>
      <c r="G14" s="31">
        <f t="shared" si="0"/>
        <v>100.471548161492</v>
      </c>
      <c r="H14" s="31">
        <f t="shared" si="0"/>
        <v>96.194832612848089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23">
        <v>146.75</v>
      </c>
      <c r="E15" s="23">
        <v>160.9</v>
      </c>
      <c r="F15" s="30"/>
      <c r="G15" s="31">
        <f t="shared" si="0"/>
        <v>93.302956448023735</v>
      </c>
      <c r="H15" s="31">
        <f t="shared" si="0"/>
        <v>97.054388257766163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23">
        <v>154.52500000000001</v>
      </c>
      <c r="E16" s="23">
        <v>166.4</v>
      </c>
      <c r="F16" s="30"/>
      <c r="G16" s="31">
        <f t="shared" si="0"/>
        <v>98.246264702765714</v>
      </c>
      <c r="H16" s="31">
        <f t="shared" si="0"/>
        <v>100.371971448678</v>
      </c>
    </row>
    <row r="17" spans="1:8" ht="12.75" customHeight="1" x14ac:dyDescent="0.25">
      <c r="A17" s="20" t="s">
        <v>18</v>
      </c>
      <c r="B17" s="21" t="s">
        <v>7</v>
      </c>
      <c r="C17" s="22"/>
      <c r="D17" s="23">
        <v>155.32499999999999</v>
      </c>
      <c r="E17" s="23">
        <v>165.97499999999999</v>
      </c>
      <c r="F17" s="30"/>
      <c r="G17" s="31">
        <f t="shared" si="0"/>
        <v>98.754900921903143</v>
      </c>
      <c r="H17" s="31">
        <f t="shared" si="0"/>
        <v>100.11561274756207</v>
      </c>
    </row>
    <row r="18" spans="1:8" ht="12.75" customHeight="1" x14ac:dyDescent="0.25">
      <c r="A18" s="20" t="s">
        <v>19</v>
      </c>
      <c r="B18" s="21" t="s">
        <v>9</v>
      </c>
      <c r="C18" s="22"/>
      <c r="D18" s="23">
        <v>162.07499999999999</v>
      </c>
      <c r="E18" s="23">
        <v>157.25</v>
      </c>
      <c r="F18" s="30"/>
      <c r="G18" s="31">
        <f t="shared" si="0"/>
        <v>103.04651902087527</v>
      </c>
      <c r="H18" s="31">
        <f t="shared" si="0"/>
        <v>94.852719412888305</v>
      </c>
    </row>
    <row r="19" spans="1:8" ht="12.75" customHeight="1" x14ac:dyDescent="0.25">
      <c r="A19" s="20" t="s">
        <v>20</v>
      </c>
      <c r="B19" s="21" t="s">
        <v>7</v>
      </c>
      <c r="C19" s="22"/>
      <c r="D19" s="23">
        <v>152.80000000000001</v>
      </c>
      <c r="E19" s="23">
        <v>161.72499999999999</v>
      </c>
      <c r="F19" s="30"/>
      <c r="G19" s="31">
        <f t="shared" si="0"/>
        <v>97.149517855250622</v>
      </c>
      <c r="H19" s="31">
        <f t="shared" si="0"/>
        <v>97.552025736402939</v>
      </c>
    </row>
    <row r="20" spans="1:8" ht="12.75" customHeight="1" x14ac:dyDescent="0.25">
      <c r="A20" s="20" t="s">
        <v>21</v>
      </c>
      <c r="B20" s="21" t="s">
        <v>9</v>
      </c>
      <c r="C20" s="22"/>
      <c r="D20" s="23">
        <v>157.72499999999999</v>
      </c>
      <c r="E20" s="23">
        <v>161.35</v>
      </c>
      <c r="F20" s="30"/>
      <c r="G20" s="31">
        <f t="shared" si="0"/>
        <v>100.28080957931547</v>
      </c>
      <c r="H20" s="31">
        <f t="shared" si="0"/>
        <v>97.325826882477131</v>
      </c>
    </row>
    <row r="21" spans="1:8" ht="12.75" customHeight="1" x14ac:dyDescent="0.25">
      <c r="A21" s="20" t="s">
        <v>22</v>
      </c>
      <c r="B21" s="21" t="s">
        <v>9</v>
      </c>
      <c r="C21" s="22"/>
      <c r="D21" s="23">
        <v>159.5</v>
      </c>
      <c r="E21" s="23">
        <v>164.92500000000001</v>
      </c>
      <c r="F21" s="30"/>
      <c r="G21" s="31">
        <f t="shared" si="0"/>
        <v>101.40934619052666</v>
      </c>
      <c r="H21" s="31">
        <f t="shared" si="0"/>
        <v>99.48225595656983</v>
      </c>
    </row>
    <row r="22" spans="1:8" ht="12.75" customHeight="1" x14ac:dyDescent="0.25">
      <c r="A22" s="20" t="s">
        <v>23</v>
      </c>
      <c r="B22" s="21" t="s">
        <v>8</v>
      </c>
      <c r="C22" s="22"/>
      <c r="D22" s="23">
        <v>172.32499999999999</v>
      </c>
      <c r="E22" s="23">
        <v>168.07499999999999</v>
      </c>
      <c r="F22" s="30"/>
      <c r="G22" s="31">
        <f t="shared" si="0"/>
        <v>109.56342057857368</v>
      </c>
      <c r="H22" s="31">
        <f t="shared" si="0"/>
        <v>101.3823263295466</v>
      </c>
    </row>
    <row r="23" spans="1:8" ht="12.75" customHeight="1" x14ac:dyDescent="0.25">
      <c r="A23" s="20" t="s">
        <v>24</v>
      </c>
      <c r="B23" s="21" t="s">
        <v>7</v>
      </c>
      <c r="C23" s="22"/>
      <c r="D23" s="23">
        <v>158.9</v>
      </c>
      <c r="E23" s="23">
        <v>160</v>
      </c>
      <c r="F23" s="30"/>
      <c r="G23" s="31">
        <f t="shared" si="0"/>
        <v>101.02786902617358</v>
      </c>
      <c r="H23" s="31">
        <f t="shared" si="0"/>
        <v>96.511511008344229</v>
      </c>
    </row>
    <row r="24" spans="1:8" ht="12.75" customHeight="1" x14ac:dyDescent="0.25">
      <c r="A24" s="20" t="s">
        <v>25</v>
      </c>
      <c r="B24" s="21" t="s">
        <v>9</v>
      </c>
      <c r="C24" s="22"/>
      <c r="D24" s="23">
        <v>169.67500000000001</v>
      </c>
      <c r="E24" s="23">
        <v>168.65</v>
      </c>
      <c r="F24" s="30"/>
      <c r="G24" s="31">
        <f t="shared" si="0"/>
        <v>107.87856310268094</v>
      </c>
      <c r="H24" s="31">
        <f t="shared" si="0"/>
        <v>101.72916457223285</v>
      </c>
    </row>
    <row r="25" spans="1:8" ht="12.75" customHeight="1" x14ac:dyDescent="0.25">
      <c r="A25" s="20" t="s">
        <v>26</v>
      </c>
      <c r="B25" s="21" t="s">
        <v>9</v>
      </c>
      <c r="C25" s="22"/>
      <c r="D25" s="23">
        <v>149.57499999999999</v>
      </c>
      <c r="E25" s="23">
        <v>170.9</v>
      </c>
      <c r="F25" s="30"/>
      <c r="G25" s="31">
        <f t="shared" si="0"/>
        <v>95.099078096852807</v>
      </c>
      <c r="H25" s="31">
        <f t="shared" si="0"/>
        <v>103.08635769578768</v>
      </c>
    </row>
    <row r="26" spans="1:8" ht="12.75" customHeight="1" x14ac:dyDescent="0.25">
      <c r="A26" s="20" t="s">
        <v>27</v>
      </c>
      <c r="B26" s="21" t="s">
        <v>9</v>
      </c>
      <c r="C26" s="22"/>
      <c r="D26" s="23">
        <v>154.77500000000001</v>
      </c>
      <c r="E26" s="23">
        <v>167.3</v>
      </c>
      <c r="F26" s="30"/>
      <c r="G26" s="31">
        <f t="shared" si="0"/>
        <v>98.405213521246154</v>
      </c>
      <c r="H26" s="31">
        <f t="shared" si="0"/>
        <v>100.91484869809995</v>
      </c>
    </row>
    <row r="27" spans="1:8" ht="12.75" customHeight="1" x14ac:dyDescent="0.25">
      <c r="A27" s="20" t="s">
        <v>28</v>
      </c>
      <c r="B27" s="21" t="s">
        <v>10</v>
      </c>
      <c r="C27" s="21"/>
      <c r="D27" s="23">
        <v>153.4</v>
      </c>
      <c r="E27" s="23">
        <v>174.3</v>
      </c>
      <c r="F27" s="30"/>
      <c r="G27" s="31">
        <f t="shared" si="0"/>
        <v>97.530995019603694</v>
      </c>
      <c r="H27" s="31">
        <f t="shared" si="0"/>
        <v>105.137227304715</v>
      </c>
    </row>
    <row r="28" spans="1:8" ht="12.75" customHeight="1" x14ac:dyDescent="0.25">
      <c r="A28" s="20" t="s">
        <v>29</v>
      </c>
      <c r="B28" s="21" t="s">
        <v>10</v>
      </c>
      <c r="C28" s="22"/>
      <c r="D28" s="23">
        <v>172.65</v>
      </c>
      <c r="E28" s="23">
        <v>169.77500000000001</v>
      </c>
      <c r="F28" s="30"/>
      <c r="G28" s="31">
        <f t="shared" si="0"/>
        <v>109.7700540425983</v>
      </c>
      <c r="H28" s="31">
        <f t="shared" si="0"/>
        <v>102.40776113401027</v>
      </c>
    </row>
    <row r="29" spans="1:8" ht="12.75" customHeight="1" x14ac:dyDescent="0.25">
      <c r="A29" s="20" t="s">
        <v>30</v>
      </c>
      <c r="B29" s="21" t="s">
        <v>9</v>
      </c>
      <c r="C29" s="22"/>
      <c r="D29" s="23">
        <v>162.42500000000001</v>
      </c>
      <c r="E29" s="23">
        <v>157.17500000000001</v>
      </c>
      <c r="F29" s="30"/>
      <c r="G29" s="31">
        <f t="shared" si="0"/>
        <v>103.26904736674791</v>
      </c>
      <c r="H29" s="31">
        <f t="shared" si="0"/>
        <v>94.807479642103161</v>
      </c>
    </row>
    <row r="30" spans="1:8" ht="12.75" customHeight="1" x14ac:dyDescent="0.25">
      <c r="A30" s="20" t="s">
        <v>31</v>
      </c>
      <c r="B30" s="21" t="s">
        <v>8</v>
      </c>
      <c r="C30" s="22"/>
      <c r="D30" s="23">
        <v>159.80000000000001</v>
      </c>
      <c r="E30" s="23">
        <v>169.45</v>
      </c>
      <c r="F30" s="30"/>
      <c r="G30" s="31">
        <f t="shared" si="0"/>
        <v>101.6000847727032</v>
      </c>
      <c r="H30" s="31">
        <f t="shared" si="0"/>
        <v>102.21172212727454</v>
      </c>
    </row>
    <row r="31" spans="1:8" ht="12.75" customHeight="1" x14ac:dyDescent="0.25">
      <c r="A31" s="20" t="s">
        <v>32</v>
      </c>
      <c r="B31" s="21" t="s">
        <v>33</v>
      </c>
      <c r="C31" s="22"/>
      <c r="D31" s="23">
        <v>166</v>
      </c>
      <c r="E31" s="23">
        <v>164.625</v>
      </c>
      <c r="F31" s="30"/>
      <c r="G31" s="31">
        <f t="shared" si="0"/>
        <v>105.54201547101833</v>
      </c>
      <c r="H31" s="31">
        <f t="shared" si="0"/>
        <v>99.30129687342918</v>
      </c>
    </row>
    <row r="32" spans="1:8" ht="12.75" customHeight="1" x14ac:dyDescent="0.25">
      <c r="A32" s="25" t="s">
        <v>37</v>
      </c>
      <c r="B32" s="19"/>
      <c r="C32" s="19"/>
      <c r="D32" s="26">
        <f>AVERAGE(D11:D16)</f>
        <v>157.28333333333333</v>
      </c>
      <c r="E32" s="26">
        <f>AVERAGE(E11:E16)</f>
        <v>165.78333333333333</v>
      </c>
      <c r="F32" s="30"/>
      <c r="G32" s="26">
        <f>D32</f>
        <v>157.28333333333333</v>
      </c>
      <c r="H32" s="26">
        <f>E32</f>
        <v>165.78333333333333</v>
      </c>
    </row>
    <row r="33" spans="1:8" ht="12.75" customHeight="1" x14ac:dyDescent="0.25">
      <c r="A33" s="25" t="s">
        <v>38</v>
      </c>
      <c r="B33" s="19"/>
      <c r="C33" s="19"/>
      <c r="D33" s="28">
        <v>12</v>
      </c>
      <c r="E33" s="28">
        <v>10.8</v>
      </c>
      <c r="F33" s="30"/>
      <c r="G33" s="28">
        <f>D33/D32*100</f>
        <v>7.6295432870615656</v>
      </c>
      <c r="H33" s="28">
        <f>E33/E32*100</f>
        <v>6.5145269930632352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G36" sqref="G36"/>
    </sheetView>
  </sheetViews>
  <sheetFormatPr baseColWidth="10" defaultRowHeight="15" x14ac:dyDescent="0.25"/>
  <cols>
    <col min="1" max="1" width="16.7109375" customWidth="1"/>
    <col min="2" max="2" width="7.7109375" customWidth="1"/>
    <col min="3" max="3" width="4.7109375" customWidth="1"/>
    <col min="4" max="5" width="13.7109375" customWidth="1"/>
    <col min="6" max="6" width="5.7109375" customWidth="1"/>
    <col min="7" max="8" width="13.7109375" customWidth="1"/>
  </cols>
  <sheetData>
    <row r="1" spans="1:8" ht="42.75" customHeight="1" x14ac:dyDescent="0.25">
      <c r="A1" s="7" t="s">
        <v>47</v>
      </c>
      <c r="B1" s="7"/>
      <c r="C1" s="7"/>
      <c r="D1" s="7"/>
      <c r="E1" s="7"/>
      <c r="F1" s="7"/>
      <c r="G1" s="7"/>
      <c r="H1" s="7"/>
    </row>
    <row r="2" spans="1:8" x14ac:dyDescent="0.25">
      <c r="A2" s="2"/>
      <c r="B2" s="3"/>
      <c r="C2" s="3"/>
      <c r="D2" s="2"/>
      <c r="E2" s="2"/>
      <c r="F2" s="2"/>
      <c r="G2" s="2"/>
      <c r="H2" s="2"/>
    </row>
    <row r="3" spans="1:8" x14ac:dyDescent="0.25">
      <c r="A3" s="8" t="s">
        <v>43</v>
      </c>
      <c r="B3" s="9"/>
      <c r="C3" s="9"/>
      <c r="D3" s="2"/>
      <c r="E3" s="2"/>
      <c r="F3" s="2"/>
      <c r="G3" s="2"/>
      <c r="H3" s="10">
        <v>45954</v>
      </c>
    </row>
    <row r="4" spans="1:8" x14ac:dyDescent="0.25">
      <c r="A4" s="8"/>
      <c r="B4" s="9"/>
      <c r="C4" s="9"/>
      <c r="D4" s="2"/>
      <c r="E4" s="2"/>
      <c r="F4" s="2"/>
      <c r="G4" s="2"/>
      <c r="H4" s="2"/>
    </row>
    <row r="5" spans="1:8" x14ac:dyDescent="0.25">
      <c r="A5" s="11" t="s">
        <v>44</v>
      </c>
      <c r="B5" s="12"/>
      <c r="C5" s="12"/>
      <c r="D5" s="2"/>
      <c r="E5" s="2"/>
      <c r="F5" s="2"/>
      <c r="G5" s="2"/>
      <c r="H5" s="2"/>
    </row>
    <row r="6" spans="1:8" ht="15.75" x14ac:dyDescent="0.25">
      <c r="A6" s="1"/>
      <c r="B6" s="1"/>
      <c r="C6" s="1"/>
    </row>
    <row r="7" spans="1:8" ht="15.75" x14ac:dyDescent="0.25">
      <c r="A7" s="11" t="s">
        <v>52</v>
      </c>
      <c r="B7" s="1"/>
      <c r="C7" s="1"/>
    </row>
    <row r="9" spans="1:8" ht="12.75" customHeight="1" x14ac:dyDescent="0.25">
      <c r="A9" s="13" t="s">
        <v>1</v>
      </c>
      <c r="B9" s="14" t="s">
        <v>45</v>
      </c>
      <c r="C9" s="14"/>
      <c r="D9" s="15" t="s">
        <v>35</v>
      </c>
      <c r="E9" s="16" t="s">
        <v>1</v>
      </c>
      <c r="F9" s="29"/>
      <c r="G9" s="24" t="s">
        <v>36</v>
      </c>
      <c r="H9" s="24"/>
    </row>
    <row r="10" spans="1:8" ht="12.75" customHeight="1" x14ac:dyDescent="0.25">
      <c r="A10" s="17" t="s">
        <v>34</v>
      </c>
      <c r="B10" s="18" t="s">
        <v>46</v>
      </c>
      <c r="C10" s="18"/>
      <c r="D10" s="19" t="s">
        <v>2</v>
      </c>
      <c r="E10" s="19" t="s">
        <v>3</v>
      </c>
      <c r="F10" s="30"/>
      <c r="G10" s="19" t="s">
        <v>2</v>
      </c>
      <c r="H10" s="19" t="s">
        <v>3</v>
      </c>
    </row>
    <row r="11" spans="1:8" ht="12.75" customHeight="1" x14ac:dyDescent="0.25">
      <c r="A11" s="20" t="s">
        <v>12</v>
      </c>
      <c r="B11" s="21" t="s">
        <v>7</v>
      </c>
      <c r="C11" s="22" t="s">
        <v>11</v>
      </c>
      <c r="D11" s="23">
        <v>709</v>
      </c>
      <c r="E11" s="23">
        <v>719.5</v>
      </c>
      <c r="F11" s="30"/>
      <c r="G11" s="31">
        <f>D11/D$32*100</f>
        <v>98.029726927065326</v>
      </c>
      <c r="H11" s="31">
        <f>E11/E$32*100</f>
        <v>97.752618171525612</v>
      </c>
    </row>
    <row r="12" spans="1:8" ht="12.75" customHeight="1" x14ac:dyDescent="0.25">
      <c r="A12" s="20" t="s">
        <v>13</v>
      </c>
      <c r="B12" s="21" t="s">
        <v>8</v>
      </c>
      <c r="C12" s="22" t="s">
        <v>11</v>
      </c>
      <c r="D12" s="23">
        <v>735.5</v>
      </c>
      <c r="E12" s="23">
        <v>751.25</v>
      </c>
      <c r="F12" s="30"/>
      <c r="G12" s="31">
        <f t="shared" ref="G12:H31" si="0">D12/D$32*100</f>
        <v>101.69374351883857</v>
      </c>
      <c r="H12" s="31">
        <f t="shared" si="0"/>
        <v>102.06623266345882</v>
      </c>
    </row>
    <row r="13" spans="1:8" ht="12.75" customHeight="1" x14ac:dyDescent="0.25">
      <c r="A13" s="20" t="s">
        <v>14</v>
      </c>
      <c r="B13" s="21" t="s">
        <v>8</v>
      </c>
      <c r="C13" s="22" t="s">
        <v>11</v>
      </c>
      <c r="D13" s="23">
        <v>750.5</v>
      </c>
      <c r="E13" s="23">
        <v>760.75</v>
      </c>
      <c r="F13" s="30"/>
      <c r="G13" s="31">
        <f t="shared" si="0"/>
        <v>103.76771517455927</v>
      </c>
      <c r="H13" s="31">
        <f t="shared" si="0"/>
        <v>103.35692046419473</v>
      </c>
    </row>
    <row r="14" spans="1:8" ht="12.75" customHeight="1" x14ac:dyDescent="0.25">
      <c r="A14" s="20" t="s">
        <v>15</v>
      </c>
      <c r="B14" s="21" t="s">
        <v>8</v>
      </c>
      <c r="C14" s="22" t="s">
        <v>11</v>
      </c>
      <c r="D14" s="23">
        <v>727.5</v>
      </c>
      <c r="E14" s="23">
        <v>732.75</v>
      </c>
      <c r="F14" s="30"/>
      <c r="G14" s="31">
        <f t="shared" si="0"/>
        <v>100.5876253024542</v>
      </c>
      <c r="H14" s="31">
        <f t="shared" si="0"/>
        <v>99.552787998867814</v>
      </c>
    </row>
    <row r="15" spans="1:8" ht="12.75" customHeight="1" x14ac:dyDescent="0.25">
      <c r="A15" s="20" t="s">
        <v>16</v>
      </c>
      <c r="B15" s="21" t="s">
        <v>8</v>
      </c>
      <c r="C15" s="22" t="s">
        <v>11</v>
      </c>
      <c r="D15" s="23">
        <v>709.75</v>
      </c>
      <c r="E15" s="23">
        <v>728</v>
      </c>
      <c r="F15" s="30"/>
      <c r="G15" s="31">
        <f t="shared" si="0"/>
        <v>98.133425509851364</v>
      </c>
      <c r="H15" s="31">
        <f t="shared" si="0"/>
        <v>98.907444098499866</v>
      </c>
    </row>
    <row r="16" spans="1:8" ht="12.75" customHeight="1" x14ac:dyDescent="0.25">
      <c r="A16" s="20" t="s">
        <v>17</v>
      </c>
      <c r="B16" s="21" t="s">
        <v>7</v>
      </c>
      <c r="C16" s="22" t="s">
        <v>11</v>
      </c>
      <c r="D16" s="23">
        <v>707.25</v>
      </c>
      <c r="E16" s="23">
        <v>724</v>
      </c>
      <c r="F16" s="30"/>
      <c r="G16" s="31">
        <f t="shared" si="0"/>
        <v>97.787763567231252</v>
      </c>
      <c r="H16" s="31">
        <f t="shared" si="0"/>
        <v>98.36399660345316</v>
      </c>
    </row>
    <row r="17" spans="1:8" ht="12.75" customHeight="1" x14ac:dyDescent="0.25">
      <c r="A17" s="20" t="s">
        <v>18</v>
      </c>
      <c r="B17" s="21" t="s">
        <v>7</v>
      </c>
      <c r="C17" s="22"/>
      <c r="D17" s="23">
        <v>740.5</v>
      </c>
      <c r="E17" s="23">
        <v>756.5</v>
      </c>
      <c r="F17" s="30"/>
      <c r="G17" s="31">
        <f t="shared" si="0"/>
        <v>102.3850674040788</v>
      </c>
      <c r="H17" s="31">
        <f t="shared" si="0"/>
        <v>102.77950750070761</v>
      </c>
    </row>
    <row r="18" spans="1:8" ht="12.75" customHeight="1" x14ac:dyDescent="0.25">
      <c r="A18" s="20" t="s">
        <v>19</v>
      </c>
      <c r="B18" s="21" t="s">
        <v>9</v>
      </c>
      <c r="C18" s="22"/>
      <c r="D18" s="23">
        <v>726</v>
      </c>
      <c r="E18" s="23">
        <v>742</v>
      </c>
      <c r="F18" s="30"/>
      <c r="G18" s="31">
        <f t="shared" si="0"/>
        <v>100.38022813688212</v>
      </c>
      <c r="H18" s="31">
        <f t="shared" si="0"/>
        <v>100.80951033116332</v>
      </c>
    </row>
    <row r="19" spans="1:8" ht="12.75" customHeight="1" x14ac:dyDescent="0.25">
      <c r="A19" s="20" t="s">
        <v>20</v>
      </c>
      <c r="B19" s="21" t="s">
        <v>7</v>
      </c>
      <c r="C19" s="22"/>
      <c r="D19" s="23">
        <v>724.75</v>
      </c>
      <c r="E19" s="23">
        <v>739.25</v>
      </c>
      <c r="F19" s="30"/>
      <c r="G19" s="31">
        <f t="shared" si="0"/>
        <v>100.20739716557208</v>
      </c>
      <c r="H19" s="31">
        <f t="shared" si="0"/>
        <v>100.43589017831872</v>
      </c>
    </row>
    <row r="20" spans="1:8" ht="12.75" customHeight="1" x14ac:dyDescent="0.25">
      <c r="A20" s="20" t="s">
        <v>21</v>
      </c>
      <c r="B20" s="21" t="s">
        <v>9</v>
      </c>
      <c r="C20" s="22"/>
      <c r="D20" s="23">
        <v>722.75</v>
      </c>
      <c r="E20" s="23">
        <v>739</v>
      </c>
      <c r="F20" s="30"/>
      <c r="G20" s="31">
        <f t="shared" si="0"/>
        <v>99.930867611475975</v>
      </c>
      <c r="H20" s="31">
        <f t="shared" si="0"/>
        <v>100.4019247098783</v>
      </c>
    </row>
    <row r="21" spans="1:8" ht="12.75" customHeight="1" x14ac:dyDescent="0.25">
      <c r="A21" s="20" t="s">
        <v>22</v>
      </c>
      <c r="B21" s="21" t="s">
        <v>9</v>
      </c>
      <c r="C21" s="22"/>
      <c r="D21" s="23">
        <v>730</v>
      </c>
      <c r="E21" s="23">
        <v>744</v>
      </c>
      <c r="F21" s="30"/>
      <c r="G21" s="31">
        <f t="shared" si="0"/>
        <v>100.93328724507431</v>
      </c>
      <c r="H21" s="31">
        <f t="shared" si="0"/>
        <v>101.08123407868668</v>
      </c>
    </row>
    <row r="22" spans="1:8" ht="12.75" customHeight="1" x14ac:dyDescent="0.25">
      <c r="A22" s="20" t="s">
        <v>23</v>
      </c>
      <c r="B22" s="21" t="s">
        <v>8</v>
      </c>
      <c r="C22" s="22"/>
      <c r="D22" s="23">
        <v>726.75</v>
      </c>
      <c r="E22" s="23">
        <v>743.75</v>
      </c>
      <c r="F22" s="30"/>
      <c r="G22" s="31">
        <f t="shared" si="0"/>
        <v>100.48392671966818</v>
      </c>
      <c r="H22" s="31">
        <f t="shared" si="0"/>
        <v>101.04726861024626</v>
      </c>
    </row>
    <row r="23" spans="1:8" ht="12.75" customHeight="1" x14ac:dyDescent="0.25">
      <c r="A23" s="20" t="s">
        <v>24</v>
      </c>
      <c r="B23" s="21" t="s">
        <v>7</v>
      </c>
      <c r="C23" s="22"/>
      <c r="D23" s="23">
        <v>723.75</v>
      </c>
      <c r="E23" s="23">
        <v>731.5</v>
      </c>
      <c r="F23" s="30"/>
      <c r="G23" s="31">
        <f t="shared" si="0"/>
        <v>100.06913238852403</v>
      </c>
      <c r="H23" s="31">
        <f t="shared" si="0"/>
        <v>99.38296065666573</v>
      </c>
    </row>
    <row r="24" spans="1:8" ht="12.75" customHeight="1" x14ac:dyDescent="0.25">
      <c r="A24" s="20" t="s">
        <v>25</v>
      </c>
      <c r="B24" s="21" t="s">
        <v>9</v>
      </c>
      <c r="C24" s="22"/>
      <c r="D24" s="23">
        <v>734.5</v>
      </c>
      <c r="E24" s="23">
        <v>730.5</v>
      </c>
      <c r="F24" s="30"/>
      <c r="G24" s="31">
        <f t="shared" si="0"/>
        <v>101.55547874179054</v>
      </c>
      <c r="H24" s="31">
        <f t="shared" si="0"/>
        <v>99.247098782904047</v>
      </c>
    </row>
    <row r="25" spans="1:8" ht="12.75" customHeight="1" x14ac:dyDescent="0.25">
      <c r="A25" s="20" t="s">
        <v>26</v>
      </c>
      <c r="B25" s="21" t="s">
        <v>9</v>
      </c>
      <c r="C25" s="22"/>
      <c r="D25" s="23">
        <v>734.25</v>
      </c>
      <c r="E25" s="23">
        <v>746.25</v>
      </c>
      <c r="F25" s="30"/>
      <c r="G25" s="31">
        <f t="shared" si="0"/>
        <v>101.52091254752851</v>
      </c>
      <c r="H25" s="31">
        <f t="shared" si="0"/>
        <v>101.38692329465044</v>
      </c>
    </row>
    <row r="26" spans="1:8" ht="12.75" customHeight="1" x14ac:dyDescent="0.25">
      <c r="A26" s="20" t="s">
        <v>27</v>
      </c>
      <c r="B26" s="21" t="s">
        <v>9</v>
      </c>
      <c r="C26" s="22"/>
      <c r="D26" s="23">
        <v>716</v>
      </c>
      <c r="E26" s="23">
        <v>725.25</v>
      </c>
      <c r="F26" s="30"/>
      <c r="G26" s="31">
        <f t="shared" si="0"/>
        <v>98.997580366401664</v>
      </c>
      <c r="H26" s="31">
        <f t="shared" si="0"/>
        <v>98.533823945655257</v>
      </c>
    </row>
    <row r="27" spans="1:8" ht="12.75" customHeight="1" x14ac:dyDescent="0.25">
      <c r="A27" s="20" t="s">
        <v>28</v>
      </c>
      <c r="B27" s="21" t="s">
        <v>10</v>
      </c>
      <c r="C27" s="21"/>
      <c r="D27" s="23">
        <v>747.25</v>
      </c>
      <c r="E27" s="23">
        <v>755.75</v>
      </c>
      <c r="F27" s="30"/>
      <c r="G27" s="31">
        <f t="shared" si="0"/>
        <v>103.31835464915314</v>
      </c>
      <c r="H27" s="31">
        <f t="shared" si="0"/>
        <v>102.67761109538635</v>
      </c>
    </row>
    <row r="28" spans="1:8" ht="12.75" customHeight="1" x14ac:dyDescent="0.25">
      <c r="A28" s="20" t="s">
        <v>29</v>
      </c>
      <c r="B28" s="21" t="s">
        <v>10</v>
      </c>
      <c r="C28" s="22"/>
      <c r="D28" s="23">
        <v>728.5</v>
      </c>
      <c r="E28" s="23">
        <v>743.75</v>
      </c>
      <c r="F28" s="30"/>
      <c r="G28" s="31">
        <f t="shared" si="0"/>
        <v>100.72589007950225</v>
      </c>
      <c r="H28" s="31">
        <f t="shared" si="0"/>
        <v>101.04726861024626</v>
      </c>
    </row>
    <row r="29" spans="1:8" ht="12.75" customHeight="1" x14ac:dyDescent="0.25">
      <c r="A29" s="20" t="s">
        <v>30</v>
      </c>
      <c r="B29" s="21" t="s">
        <v>9</v>
      </c>
      <c r="C29" s="22"/>
      <c r="D29" s="23">
        <v>740.5</v>
      </c>
      <c r="E29" s="23">
        <v>767.25</v>
      </c>
      <c r="F29" s="30"/>
      <c r="G29" s="31">
        <f t="shared" si="0"/>
        <v>102.3850674040788</v>
      </c>
      <c r="H29" s="31">
        <f t="shared" si="0"/>
        <v>104.24002264364563</v>
      </c>
    </row>
    <row r="30" spans="1:8" ht="12.75" customHeight="1" x14ac:dyDescent="0.25">
      <c r="A30" s="20" t="s">
        <v>31</v>
      </c>
      <c r="B30" s="21" t="s">
        <v>8</v>
      </c>
      <c r="C30" s="22"/>
      <c r="D30" s="23">
        <v>737.5</v>
      </c>
      <c r="E30" s="23">
        <v>737.5</v>
      </c>
      <c r="F30" s="30"/>
      <c r="G30" s="31">
        <f t="shared" si="0"/>
        <v>101.97027307293467</v>
      </c>
      <c r="H30" s="31">
        <f t="shared" si="0"/>
        <v>100.19813189923579</v>
      </c>
    </row>
    <row r="31" spans="1:8" ht="12.75" customHeight="1" x14ac:dyDescent="0.25">
      <c r="A31" s="20" t="s">
        <v>32</v>
      </c>
      <c r="B31" s="21" t="s">
        <v>33</v>
      </c>
      <c r="C31" s="22"/>
      <c r="D31" s="23">
        <v>713</v>
      </c>
      <c r="E31" s="23">
        <v>716.5</v>
      </c>
      <c r="F31" s="30"/>
      <c r="G31" s="31">
        <f t="shared" si="0"/>
        <v>98.582786035257513</v>
      </c>
      <c r="H31" s="31">
        <f t="shared" si="0"/>
        <v>97.345032550240589</v>
      </c>
    </row>
    <row r="32" spans="1:8" ht="12.75" customHeight="1" x14ac:dyDescent="0.25">
      <c r="A32" s="25" t="s">
        <v>37</v>
      </c>
      <c r="B32" s="19"/>
      <c r="C32" s="19"/>
      <c r="D32" s="26">
        <f>AVERAGE(D11:D16)</f>
        <v>723.25</v>
      </c>
      <c r="E32" s="26">
        <f>AVERAGE(E11:E16)</f>
        <v>736.04166666666663</v>
      </c>
      <c r="F32" s="30"/>
      <c r="G32" s="26">
        <f>D32</f>
        <v>723.25</v>
      </c>
      <c r="H32" s="26">
        <f>E32</f>
        <v>736.04166666666663</v>
      </c>
    </row>
    <row r="33" spans="1:8" ht="12.75" customHeight="1" x14ac:dyDescent="0.25">
      <c r="A33" s="25" t="s">
        <v>38</v>
      </c>
      <c r="B33" s="19"/>
      <c r="C33" s="19"/>
      <c r="D33" s="28">
        <v>23.9</v>
      </c>
      <c r="E33" s="28">
        <v>15.5</v>
      </c>
      <c r="F33" s="30"/>
      <c r="G33" s="28">
        <f>D33/D32*100</f>
        <v>3.3045281714483234</v>
      </c>
      <c r="H33" s="28">
        <f>E33/E32*100</f>
        <v>2.1058590433059723</v>
      </c>
    </row>
    <row r="35" spans="1:8" ht="15.75" x14ac:dyDescent="0.25">
      <c r="A35" s="2" t="s">
        <v>39</v>
      </c>
      <c r="B35" s="3"/>
      <c r="C35" s="1"/>
    </row>
    <row r="36" spans="1:8" x14ac:dyDescent="0.25">
      <c r="A36" s="2" t="s">
        <v>40</v>
      </c>
      <c r="B36" s="3"/>
    </row>
    <row r="37" spans="1:8" x14ac:dyDescent="0.25">
      <c r="A37" s="4"/>
      <c r="B37" s="5" t="s">
        <v>41</v>
      </c>
    </row>
    <row r="38" spans="1:8" x14ac:dyDescent="0.25">
      <c r="A38" s="6"/>
      <c r="B38" s="5" t="s">
        <v>42</v>
      </c>
    </row>
  </sheetData>
  <mergeCells count="4">
    <mergeCell ref="A1:H1"/>
    <mergeCell ref="D9:E9"/>
    <mergeCell ref="G9:H9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Zusammenfassung</vt:lpstr>
      <vt:lpstr>Grünmasseertrag_dt_ha</vt:lpstr>
      <vt:lpstr>TS_%</vt:lpstr>
      <vt:lpstr>Trockenmasse_dt_ha</vt:lpstr>
      <vt:lpstr>Stärkegehalt_%</vt:lpstr>
      <vt:lpstr>Stärkeertrag_dt_ha</vt:lpstr>
      <vt:lpstr>NEL_kg_TM</vt:lpstr>
      <vt:lpstr>NEL_GJ_ha</vt:lpstr>
      <vt:lpstr>Biogasausbeute</vt:lpstr>
      <vt:lpstr>Biogasertrag</vt:lpstr>
      <vt:lpstr>ELOST (Verdaulichkeit)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Panicke, Maik - LfULG</dc:creator>
  <cp:lastModifiedBy>Panicke, Maik - LfULG</cp:lastModifiedBy>
  <cp:lastPrinted>2025-10-24T08:13:33Z</cp:lastPrinted>
  <dcterms:created xsi:type="dcterms:W3CDTF">2025-10-23T16:23:41Z</dcterms:created>
  <dcterms:modified xsi:type="dcterms:W3CDTF">2025-10-24T08:14:20Z</dcterms:modified>
</cp:coreProperties>
</file>