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TTER &amp; FÜTTERUNG\Fachberatung\Beratungssoftware\"/>
    </mc:Choice>
  </mc:AlternateContent>
  <bookViews>
    <workbookView xWindow="120" yWindow="105" windowWidth="28515" windowHeight="138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Tabelle1!$A$1:$H$56</definedName>
  </definedNames>
  <calcPr calcId="162913"/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N13" i="1"/>
  <c r="M13" i="1"/>
  <c r="P42" i="1" s="1"/>
  <c r="P32" i="1" l="1"/>
  <c r="P38" i="1"/>
  <c r="P16" i="1"/>
  <c r="P26" i="1"/>
  <c r="P48" i="1"/>
  <c r="P20" i="1"/>
  <c r="P46" i="1"/>
  <c r="P52" i="1"/>
  <c r="P34" i="1"/>
  <c r="P40" i="1"/>
  <c r="P24" i="1"/>
  <c r="P30" i="1"/>
  <c r="P44" i="1"/>
  <c r="O52" i="1"/>
  <c r="O50" i="1"/>
  <c r="O48" i="1"/>
  <c r="O46" i="1"/>
  <c r="O44" i="1"/>
  <c r="O41" i="1"/>
  <c r="O39" i="1"/>
  <c r="O37" i="1"/>
  <c r="O35" i="1"/>
  <c r="O33" i="1"/>
  <c r="O31" i="1"/>
  <c r="O29" i="1"/>
  <c r="O27" i="1"/>
  <c r="O25" i="1"/>
  <c r="O16" i="1"/>
  <c r="O20" i="1"/>
  <c r="O32" i="1"/>
  <c r="O40" i="1"/>
  <c r="Q40" i="1" s="1"/>
  <c r="G40" i="1" s="1"/>
  <c r="O47" i="1"/>
  <c r="O14" i="1"/>
  <c r="O18" i="1"/>
  <c r="O22" i="1"/>
  <c r="O28" i="1"/>
  <c r="O36" i="1"/>
  <c r="O43" i="1"/>
  <c r="O51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53" i="1"/>
  <c r="P51" i="1"/>
  <c r="P49" i="1"/>
  <c r="P47" i="1"/>
  <c r="P45" i="1"/>
  <c r="P43" i="1"/>
  <c r="P14" i="1"/>
  <c r="O15" i="1"/>
  <c r="P18" i="1"/>
  <c r="O19" i="1"/>
  <c r="P22" i="1"/>
  <c r="O23" i="1"/>
  <c r="O26" i="1"/>
  <c r="P28" i="1"/>
  <c r="O34" i="1"/>
  <c r="Q34" i="1" s="1"/>
  <c r="G34" i="1" s="1"/>
  <c r="P36" i="1"/>
  <c r="O42" i="1"/>
  <c r="Q42" i="1" s="1"/>
  <c r="G42" i="1" s="1"/>
  <c r="O49" i="1"/>
  <c r="P50" i="1"/>
  <c r="O24" i="1"/>
  <c r="O13" i="1"/>
  <c r="Q13" i="1" s="1"/>
  <c r="O17" i="1"/>
  <c r="Q17" i="1" s="1"/>
  <c r="G17" i="1" s="1"/>
  <c r="O21" i="1"/>
  <c r="O30" i="1"/>
  <c r="O38" i="1"/>
  <c r="Q38" i="1" s="1"/>
  <c r="G38" i="1" s="1"/>
  <c r="O45" i="1"/>
  <c r="O53" i="1"/>
  <c r="Q20" i="1" l="1"/>
  <c r="G20" i="1" s="1"/>
  <c r="Q46" i="1"/>
  <c r="G46" i="1" s="1"/>
  <c r="Q16" i="1"/>
  <c r="G16" i="1" s="1"/>
  <c r="Q48" i="1"/>
  <c r="G48" i="1" s="1"/>
  <c r="Q26" i="1"/>
  <c r="G26" i="1" s="1"/>
  <c r="Q22" i="1"/>
  <c r="G22" i="1" s="1"/>
  <c r="Q50" i="1"/>
  <c r="G50" i="1" s="1"/>
  <c r="Q30" i="1"/>
  <c r="G30" i="1" s="1"/>
  <c r="Q23" i="1"/>
  <c r="G23" i="1" s="1"/>
  <c r="Q15" i="1"/>
  <c r="G15" i="1" s="1"/>
  <c r="Q32" i="1"/>
  <c r="G32" i="1" s="1"/>
  <c r="Q44" i="1"/>
  <c r="G44" i="1" s="1"/>
  <c r="Q52" i="1"/>
  <c r="G52" i="1" s="1"/>
  <c r="Q24" i="1"/>
  <c r="G24" i="1" s="1"/>
  <c r="Q45" i="1"/>
  <c r="G45" i="1" s="1"/>
  <c r="Q49" i="1"/>
  <c r="G49" i="1" s="1"/>
  <c r="Q19" i="1"/>
  <c r="G19" i="1" s="1"/>
  <c r="Q47" i="1"/>
  <c r="G47" i="1" s="1"/>
  <c r="Q31" i="1"/>
  <c r="G31" i="1" s="1"/>
  <c r="Q39" i="1"/>
  <c r="G39" i="1" s="1"/>
  <c r="Q28" i="1"/>
  <c r="G28" i="1" s="1"/>
  <c r="Q43" i="1"/>
  <c r="Q18" i="1"/>
  <c r="G18" i="1" s="1"/>
  <c r="Q27" i="1"/>
  <c r="G27" i="1" s="1"/>
  <c r="Q35" i="1"/>
  <c r="G35" i="1" s="1"/>
  <c r="Q53" i="1"/>
  <c r="G53" i="1" s="1"/>
  <c r="Q21" i="1"/>
  <c r="G21" i="1" s="1"/>
  <c r="Q36" i="1"/>
  <c r="G36" i="1" s="1"/>
  <c r="Q14" i="1"/>
  <c r="G14" i="1" s="1"/>
  <c r="Q29" i="1"/>
  <c r="G29" i="1" s="1"/>
  <c r="Q37" i="1"/>
  <c r="G37" i="1" s="1"/>
  <c r="Q51" i="1"/>
  <c r="G51" i="1" s="1"/>
  <c r="Q25" i="1"/>
  <c r="G25" i="1" s="1"/>
  <c r="Q33" i="1"/>
  <c r="G33" i="1" s="1"/>
  <c r="Q41" i="1"/>
  <c r="G41" i="1" s="1"/>
</calcChain>
</file>

<file path=xl/sharedStrings.xml><?xml version="1.0" encoding="utf-8"?>
<sst xmlns="http://schemas.openxmlformats.org/spreadsheetml/2006/main" count="61" uniqueCount="47">
  <si>
    <t>Futtermittel</t>
  </si>
  <si>
    <t>NEL</t>
  </si>
  <si>
    <t>Rohprotein</t>
  </si>
  <si>
    <t>Marktpreis</t>
  </si>
  <si>
    <t>Preiswürdigkeit</t>
  </si>
  <si>
    <t>MJ / kg</t>
  </si>
  <si>
    <t>g / kg</t>
  </si>
  <si>
    <t>€ / dt</t>
  </si>
  <si>
    <t>Gerste</t>
  </si>
  <si>
    <t>körner</t>
  </si>
  <si>
    <t>futtermehl</t>
  </si>
  <si>
    <t>kleie</t>
  </si>
  <si>
    <t>schälkleie</t>
  </si>
  <si>
    <t>Roggen</t>
  </si>
  <si>
    <t>grießkleie</t>
  </si>
  <si>
    <t>Weizen</t>
  </si>
  <si>
    <t>nachmehl</t>
  </si>
  <si>
    <t>Mais</t>
  </si>
  <si>
    <t>kleber</t>
  </si>
  <si>
    <t>kleberfutter</t>
  </si>
  <si>
    <t>Triticale</t>
  </si>
  <si>
    <t>Hafer</t>
  </si>
  <si>
    <t>Maniokschnitzel</t>
  </si>
  <si>
    <t>Erbsen</t>
  </si>
  <si>
    <t>Ackerbohnen</t>
  </si>
  <si>
    <t>Lupinen (gelb)</t>
  </si>
  <si>
    <t>Rapssaat</t>
  </si>
  <si>
    <t>Leinsamen</t>
  </si>
  <si>
    <t>Fischmehl</t>
  </si>
  <si>
    <t>Rapsextraktionsschrot</t>
  </si>
  <si>
    <t>Rapskuchen</t>
  </si>
  <si>
    <t>Sojaextraktionsschrot</t>
  </si>
  <si>
    <t>Biertreber</t>
  </si>
  <si>
    <t>Leinkuchen</t>
  </si>
  <si>
    <t>Leinextraktionsschrot</t>
  </si>
  <si>
    <t>Sonnenbl.extr.schrot</t>
  </si>
  <si>
    <t>Luzernegrünmehl</t>
  </si>
  <si>
    <t>Rotkleegrünmehl</t>
  </si>
  <si>
    <t>Preßschnitzel</t>
  </si>
  <si>
    <t>Zuckerrübenschnitzel</t>
  </si>
  <si>
    <t>Trockenschnitzel</t>
  </si>
  <si>
    <t>Melasseschnitzel</t>
  </si>
  <si>
    <t>Sächsische  Landesamt für</t>
  </si>
  <si>
    <t>Umwelt, Landwirtschaft und</t>
  </si>
  <si>
    <t>Geologie</t>
  </si>
  <si>
    <t>Marktpreise und Preiswürdigkeit von Einzelfuttermitteln für Rinder</t>
  </si>
  <si>
    <t>Methode nach LÖHR - Vergleichsfuttermittel : Gerste &amp;. Rapsextraktionsschrot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</si>
</sst>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4"/>
      <color theme="1"/>
      <name val="Cambria"/>
      <family val="1"/>
    </font>
    <font>
      <i/>
      <sz val="14"/>
      <name val="Cambria"/>
      <family val="1"/>
    </font>
    <font>
      <b/>
      <i/>
      <sz val="14"/>
      <name val="Cambria"/>
      <family val="1"/>
    </font>
    <font>
      <b/>
      <sz val="12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5117038483843"/>
        <bgColor indexed="10"/>
      </patternFill>
    </fill>
    <fill>
      <patternFill patternType="solid">
        <fgColor theme="9" tint="0.59999389629810485"/>
        <bgColor indexed="1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/>
    <xf numFmtId="0" fontId="5" fillId="0" borderId="0" xfId="0" applyFont="1" applyFill="1" applyBorder="1"/>
    <xf numFmtId="0" fontId="1" fillId="0" borderId="0" xfId="0" applyFont="1"/>
    <xf numFmtId="2" fontId="6" fillId="2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164" fontId="1" fillId="0" borderId="0" xfId="0" applyNumberFormat="1" applyFont="1"/>
    <xf numFmtId="2" fontId="8" fillId="4" borderId="5" xfId="0" applyNumberFormat="1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8" xfId="0" applyFont="1" applyFill="1" applyBorder="1"/>
    <xf numFmtId="164" fontId="2" fillId="5" borderId="8" xfId="0" applyNumberFormat="1" applyFont="1" applyFill="1" applyBorder="1" applyAlignment="1">
      <alignment horizontal="centerContinuous"/>
    </xf>
    <xf numFmtId="0" fontId="3" fillId="5" borderId="8" xfId="0" applyFont="1" applyFill="1" applyBorder="1" applyAlignment="1">
      <alignment horizontal="centerContinuous"/>
    </xf>
    <xf numFmtId="0" fontId="2" fillId="5" borderId="8" xfId="0" applyFont="1" applyFill="1" applyBorder="1" applyAlignment="1">
      <alignment horizontal="centerContinuous"/>
    </xf>
    <xf numFmtId="0" fontId="1" fillId="5" borderId="11" xfId="0" applyFont="1" applyFill="1" applyBorder="1"/>
    <xf numFmtId="0" fontId="1" fillId="5" borderId="2" xfId="0" applyFont="1" applyFill="1" applyBorder="1"/>
    <xf numFmtId="0" fontId="1" fillId="5" borderId="0" xfId="0" applyFont="1" applyFill="1" applyBorder="1" applyProtection="1"/>
    <xf numFmtId="0" fontId="1" fillId="5" borderId="0" xfId="0" applyFont="1" applyFill="1" applyBorder="1"/>
    <xf numFmtId="164" fontId="1" fillId="5" borderId="0" xfId="0" applyNumberFormat="1" applyFont="1" applyFill="1" applyBorder="1"/>
    <xf numFmtId="0" fontId="2" fillId="5" borderId="0" xfId="0" applyFont="1" applyFill="1" applyBorder="1"/>
    <xf numFmtId="0" fontId="1" fillId="5" borderId="1" xfId="0" applyFont="1" applyFill="1" applyBorder="1"/>
    <xf numFmtId="0" fontId="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3" fillId="5" borderId="0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/>
    <xf numFmtId="0" fontId="1" fillId="5" borderId="9" xfId="0" applyFont="1" applyFill="1" applyBorder="1"/>
    <xf numFmtId="164" fontId="2" fillId="5" borderId="9" xfId="0" applyNumberFormat="1" applyFont="1" applyFill="1" applyBorder="1" applyAlignment="1">
      <alignment horizontal="centerContinuous"/>
    </xf>
    <xf numFmtId="0" fontId="3" fillId="5" borderId="9" xfId="0" applyFont="1" applyFill="1" applyBorder="1" applyAlignment="1">
      <alignment horizontal="centerContinuous"/>
    </xf>
    <xf numFmtId="0" fontId="2" fillId="5" borderId="9" xfId="0" applyFont="1" applyFill="1" applyBorder="1" applyAlignment="1">
      <alignment horizontal="centerContinuous"/>
    </xf>
    <xf numFmtId="0" fontId="1" fillId="5" borderId="13" xfId="0" applyFont="1" applyFill="1" applyBorder="1"/>
    <xf numFmtId="0" fontId="10" fillId="5" borderId="12" xfId="0" applyFont="1" applyFill="1" applyBorder="1"/>
    <xf numFmtId="0" fontId="11" fillId="5" borderId="9" xfId="0" applyFont="1" applyFill="1" applyBorder="1"/>
    <xf numFmtId="0" fontId="12" fillId="5" borderId="9" xfId="0" applyFont="1" applyFill="1" applyBorder="1" applyAlignment="1">
      <alignment horizontal="centerContinuous"/>
    </xf>
    <xf numFmtId="164" fontId="11" fillId="5" borderId="9" xfId="0" applyNumberFormat="1" applyFont="1" applyFill="1" applyBorder="1" applyAlignment="1">
      <alignment horizontal="centerContinuous"/>
    </xf>
    <xf numFmtId="0" fontId="11" fillId="5" borderId="9" xfId="0" applyFont="1" applyFill="1" applyBorder="1" applyAlignment="1">
      <alignment horizontal="centerContinuous"/>
    </xf>
    <xf numFmtId="0" fontId="11" fillId="5" borderId="13" xfId="0" applyFont="1" applyFill="1" applyBorder="1"/>
    <xf numFmtId="164" fontId="1" fillId="5" borderId="8" xfId="0" applyNumberFormat="1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Continuous"/>
    </xf>
    <xf numFmtId="164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5" borderId="0" xfId="0" applyFont="1" applyFill="1" applyBorder="1"/>
    <xf numFmtId="164" fontId="6" fillId="5" borderId="0" xfId="0" applyNumberFormat="1" applyFont="1" applyFill="1" applyBorder="1" applyAlignment="1" applyProtection="1">
      <alignment horizontal="center"/>
      <protection locked="0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2" fontId="8" fillId="5" borderId="6" xfId="0" applyNumberFormat="1" applyFont="1" applyFill="1" applyBorder="1" applyAlignment="1">
      <alignment horizontal="center"/>
    </xf>
    <xf numFmtId="164" fontId="1" fillId="5" borderId="9" xfId="0" applyNumberFormat="1" applyFont="1" applyFill="1" applyBorder="1"/>
    <xf numFmtId="2" fontId="3" fillId="3" borderId="3" xfId="0" applyNumberFormat="1" applyFont="1" applyFill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76200</xdr:rowOff>
    </xdr:from>
    <xdr:to>
      <xdr:col>4</xdr:col>
      <xdr:colOff>800100</xdr:colOff>
      <xdr:row>5</xdr:row>
      <xdr:rowOff>161925</xdr:rowOff>
    </xdr:to>
    <xdr:pic>
      <xdr:nvPicPr>
        <xdr:cNvPr id="2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76200"/>
          <a:ext cx="1323975" cy="1209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workbookViewId="0">
      <selection activeCell="T11" sqref="T11"/>
    </sheetView>
  </sheetViews>
  <sheetFormatPr baseColWidth="10" defaultRowHeight="14.25"/>
  <cols>
    <col min="1" max="1" width="4.140625" style="3" customWidth="1"/>
    <col min="2" max="3" width="11.42578125" style="3"/>
    <col min="4" max="4" width="8.7109375" style="6" customWidth="1"/>
    <col min="5" max="5" width="13.42578125" style="3" customWidth="1"/>
    <col min="6" max="6" width="13" style="3" bestFit="1" customWidth="1"/>
    <col min="7" max="7" width="18.28515625" style="3" bestFit="1" customWidth="1"/>
    <col min="8" max="8" width="4.42578125" style="3" customWidth="1"/>
    <col min="9" max="17" width="11.42578125" style="3" hidden="1" customWidth="1"/>
    <col min="18" max="16384" width="11.42578125" style="3"/>
  </cols>
  <sheetData>
    <row r="1" spans="1:17" s="1" customFormat="1" ht="18">
      <c r="A1" s="9"/>
      <c r="B1" s="10"/>
      <c r="C1" s="10"/>
      <c r="D1" s="11"/>
      <c r="E1" s="12"/>
      <c r="F1" s="13"/>
      <c r="G1" s="10"/>
      <c r="H1" s="14"/>
    </row>
    <row r="2" spans="1:17" s="1" customFormat="1" ht="15.75">
      <c r="A2" s="15"/>
      <c r="B2" s="16"/>
      <c r="C2" s="17"/>
      <c r="D2" s="18"/>
      <c r="E2" s="17"/>
      <c r="F2" s="19"/>
      <c r="G2" s="17"/>
      <c r="H2" s="20"/>
    </row>
    <row r="3" spans="1:17" s="1" customFormat="1" ht="18">
      <c r="A3" s="15"/>
      <c r="B3" s="19"/>
      <c r="C3" s="21"/>
      <c r="D3" s="18"/>
      <c r="E3" s="17"/>
      <c r="F3" s="22" t="s">
        <v>42</v>
      </c>
      <c r="G3" s="17"/>
      <c r="H3" s="20"/>
    </row>
    <row r="4" spans="1:17" s="1" customFormat="1" ht="18">
      <c r="A4" s="15"/>
      <c r="B4" s="17"/>
      <c r="C4" s="23"/>
      <c r="D4" s="18"/>
      <c r="E4" s="17"/>
      <c r="F4" s="22" t="s">
        <v>43</v>
      </c>
      <c r="G4" s="17"/>
      <c r="H4" s="20"/>
    </row>
    <row r="5" spans="1:17" s="1" customFormat="1" ht="15.75">
      <c r="A5" s="15"/>
      <c r="B5" s="17"/>
      <c r="C5" s="17"/>
      <c r="D5" s="18"/>
      <c r="E5" s="17"/>
      <c r="F5" s="22" t="s">
        <v>44</v>
      </c>
      <c r="G5" s="17"/>
      <c r="H5" s="20"/>
    </row>
    <row r="6" spans="1:17" s="1" customFormat="1" ht="18">
      <c r="A6" s="24"/>
      <c r="B6" s="25"/>
      <c r="C6" s="25"/>
      <c r="D6" s="26"/>
      <c r="E6" s="27"/>
      <c r="F6" s="28"/>
      <c r="G6" s="25"/>
      <c r="H6" s="29"/>
    </row>
    <row r="7" spans="1:17" s="1" customFormat="1" ht="18">
      <c r="A7" s="54" t="s">
        <v>45</v>
      </c>
      <c r="B7" s="55"/>
      <c r="C7" s="55"/>
      <c r="D7" s="55"/>
      <c r="E7" s="55"/>
      <c r="F7" s="55"/>
      <c r="G7" s="55"/>
      <c r="H7" s="56"/>
    </row>
    <row r="8" spans="1:17" s="1" customFormat="1" ht="5.25" customHeight="1">
      <c r="A8" s="30"/>
      <c r="B8" s="31"/>
      <c r="C8" s="32"/>
      <c r="D8" s="33"/>
      <c r="E8" s="34"/>
      <c r="F8" s="34"/>
      <c r="G8" s="34"/>
      <c r="H8" s="35"/>
    </row>
    <row r="9" spans="1:17" s="1" customFormat="1" ht="9.75" customHeight="1">
      <c r="A9" s="9"/>
      <c r="B9" s="10"/>
      <c r="C9" s="13"/>
      <c r="D9" s="36"/>
      <c r="E9" s="37"/>
      <c r="F9" s="37"/>
      <c r="G9" s="37"/>
      <c r="H9" s="14"/>
      <c r="I9" s="2"/>
    </row>
    <row r="10" spans="1:17" s="1" customFormat="1" ht="15.75">
      <c r="A10" s="15"/>
      <c r="B10" s="19" t="s">
        <v>0</v>
      </c>
      <c r="C10" s="38"/>
      <c r="D10" s="39" t="s">
        <v>1</v>
      </c>
      <c r="E10" s="40" t="s">
        <v>2</v>
      </c>
      <c r="F10" s="40" t="s">
        <v>3</v>
      </c>
      <c r="G10" s="40" t="s">
        <v>4</v>
      </c>
      <c r="H10" s="41"/>
      <c r="I10" s="2"/>
    </row>
    <row r="11" spans="1:17" s="1" customFormat="1" ht="16.5" customHeight="1">
      <c r="A11" s="15"/>
      <c r="B11" s="17"/>
      <c r="C11" s="38"/>
      <c r="D11" s="42" t="s">
        <v>5</v>
      </c>
      <c r="E11" s="43" t="s">
        <v>6</v>
      </c>
      <c r="F11" s="43" t="s">
        <v>7</v>
      </c>
      <c r="G11" s="43" t="s">
        <v>7</v>
      </c>
      <c r="H11" s="44"/>
      <c r="I11" s="2"/>
    </row>
    <row r="12" spans="1:17" s="1" customFormat="1" ht="5.25" customHeight="1" thickBot="1">
      <c r="A12" s="15"/>
      <c r="B12" s="17"/>
      <c r="C12" s="17"/>
      <c r="D12" s="18"/>
      <c r="E12" s="17"/>
      <c r="F12" s="17"/>
      <c r="G12" s="17"/>
      <c r="H12" s="41"/>
      <c r="I12" s="2"/>
    </row>
    <row r="13" spans="1:17" s="1" customFormat="1" ht="19.5" thickTop="1" thickBot="1">
      <c r="A13" s="15"/>
      <c r="B13" s="47" t="s">
        <v>8</v>
      </c>
      <c r="C13" s="47" t="s">
        <v>9</v>
      </c>
      <c r="D13" s="48">
        <v>7.4536000000000007</v>
      </c>
      <c r="E13" s="49">
        <v>110</v>
      </c>
      <c r="F13" s="52">
        <v>15</v>
      </c>
      <c r="G13" s="45"/>
      <c r="H13" s="46"/>
      <c r="I13" s="2"/>
      <c r="J13" s="1">
        <v>8.4700000000000006</v>
      </c>
      <c r="K13" s="1">
        <v>125</v>
      </c>
      <c r="L13" s="1">
        <v>880</v>
      </c>
      <c r="M13" s="1">
        <f>(F43-(D43*F13/D13))/(E43-(D43*E13)/D13)</f>
        <v>4.6523145220801858E-2</v>
      </c>
      <c r="N13" s="1">
        <f>(F13-(E13*F43)/E43)/(D13-(E13*D13/E43))</f>
        <v>1.4252788268362311</v>
      </c>
      <c r="O13" s="1">
        <f>N13*D13</f>
        <v>10.623458263706533</v>
      </c>
      <c r="P13" s="1">
        <f>E13*M13</f>
        <v>5.1175459742882046</v>
      </c>
      <c r="Q13" s="1">
        <f t="shared" ref="Q13:Q53" si="0">O13+P13</f>
        <v>15.741004237994737</v>
      </c>
    </row>
    <row r="14" spans="1:17" s="1" customFormat="1" ht="16.5" thickTop="1">
      <c r="A14" s="15"/>
      <c r="B14" s="47"/>
      <c r="C14" s="47" t="s">
        <v>10</v>
      </c>
      <c r="D14" s="48">
        <v>6.7496</v>
      </c>
      <c r="E14" s="49">
        <v>123.2</v>
      </c>
      <c r="F14" s="4"/>
      <c r="G14" s="7">
        <f t="shared" ref="G14:G42" si="1">IF(Q14=0,"",Q14)</f>
        <v>15.351713460816615</v>
      </c>
      <c r="H14" s="46"/>
      <c r="I14" s="2">
        <f t="shared" ref="I14:I53" si="2">IF(F14="",1000,F14)</f>
        <v>1000</v>
      </c>
      <c r="J14" s="1">
        <v>7.67</v>
      </c>
      <c r="K14" s="1">
        <v>140</v>
      </c>
      <c r="L14" s="1">
        <v>880</v>
      </c>
      <c r="O14" s="1">
        <f>N13*D14</f>
        <v>9.6200619696138254</v>
      </c>
      <c r="P14" s="1">
        <f>E14*M13</f>
        <v>5.7316514912027889</v>
      </c>
      <c r="Q14" s="1">
        <f t="shared" si="0"/>
        <v>15.351713460816615</v>
      </c>
    </row>
    <row r="15" spans="1:17" s="1" customFormat="1" ht="15.75">
      <c r="A15" s="15"/>
      <c r="B15" s="47"/>
      <c r="C15" s="47" t="s">
        <v>11</v>
      </c>
      <c r="D15" s="48">
        <v>6.23</v>
      </c>
      <c r="E15" s="49">
        <v>112.14</v>
      </c>
      <c r="F15" s="4"/>
      <c r="G15" s="7">
        <f t="shared" si="1"/>
        <v>14.09659259625044</v>
      </c>
      <c r="H15" s="46"/>
      <c r="I15" s="2">
        <f t="shared" si="2"/>
        <v>1000</v>
      </c>
      <c r="J15" s="1">
        <v>7</v>
      </c>
      <c r="K15" s="1">
        <v>126</v>
      </c>
      <c r="L15" s="1">
        <v>890</v>
      </c>
      <c r="O15" s="1">
        <f>N13*D15</f>
        <v>8.8794870911897199</v>
      </c>
      <c r="P15" s="1">
        <f>E15*M13</f>
        <v>5.2171055050607205</v>
      </c>
      <c r="Q15" s="1">
        <f t="shared" si="0"/>
        <v>14.09659259625044</v>
      </c>
    </row>
    <row r="16" spans="1:17" s="1" customFormat="1" ht="15.75">
      <c r="A16" s="15"/>
      <c r="B16" s="47"/>
      <c r="C16" s="47" t="s">
        <v>12</v>
      </c>
      <c r="D16" s="48">
        <v>5.0579999999999998</v>
      </c>
      <c r="E16" s="49">
        <v>117.9</v>
      </c>
      <c r="F16" s="4"/>
      <c r="G16" s="7">
        <f t="shared" si="1"/>
        <v>12.694139127670196</v>
      </c>
      <c r="H16" s="46"/>
      <c r="I16" s="2">
        <f t="shared" si="2"/>
        <v>1000</v>
      </c>
      <c r="J16" s="1">
        <v>5.62</v>
      </c>
      <c r="K16" s="1">
        <v>131</v>
      </c>
      <c r="L16" s="1">
        <v>900</v>
      </c>
      <c r="O16" s="1">
        <f>N13*D16</f>
        <v>7.2090603061376566</v>
      </c>
      <c r="P16" s="1">
        <f>E16*M13</f>
        <v>5.4850788215325395</v>
      </c>
      <c r="Q16" s="1">
        <f t="shared" si="0"/>
        <v>12.694139127670196</v>
      </c>
    </row>
    <row r="17" spans="1:17" s="1" customFormat="1" ht="15.75">
      <c r="A17" s="15"/>
      <c r="B17" s="47" t="s">
        <v>13</v>
      </c>
      <c r="C17" s="47" t="s">
        <v>9</v>
      </c>
      <c r="D17" s="48">
        <v>8.1048000000000009</v>
      </c>
      <c r="E17" s="49">
        <v>99.44</v>
      </c>
      <c r="F17" s="4"/>
      <c r="G17" s="7">
        <f t="shared" si="1"/>
        <v>16.177861396498823</v>
      </c>
      <c r="H17" s="46"/>
      <c r="I17" s="2">
        <f t="shared" si="2"/>
        <v>1000</v>
      </c>
      <c r="J17" s="1">
        <v>9.2100000000000009</v>
      </c>
      <c r="K17" s="1">
        <v>113</v>
      </c>
      <c r="L17" s="1">
        <v>880</v>
      </c>
      <c r="O17" s="1">
        <f>N13*D17</f>
        <v>11.551599835742287</v>
      </c>
      <c r="P17" s="1">
        <f>E17*M13</f>
        <v>4.6262615607565367</v>
      </c>
      <c r="Q17" s="1">
        <f t="shared" si="0"/>
        <v>16.177861396498823</v>
      </c>
    </row>
    <row r="18" spans="1:17" s="1" customFormat="1" ht="15.75">
      <c r="A18" s="15"/>
      <c r="B18" s="47"/>
      <c r="C18" s="47" t="s">
        <v>10</v>
      </c>
      <c r="D18" s="48">
        <v>7.9744000000000002</v>
      </c>
      <c r="E18" s="49">
        <v>131.72</v>
      </c>
      <c r="F18" s="4"/>
      <c r="G18" s="7">
        <f t="shared" si="1"/>
        <v>17.493772165206863</v>
      </c>
      <c r="H18" s="46"/>
      <c r="I18" s="2">
        <f t="shared" si="2"/>
        <v>1000</v>
      </c>
      <c r="J18" s="1">
        <v>8.9600000000000009</v>
      </c>
      <c r="K18" s="1">
        <v>148</v>
      </c>
      <c r="L18" s="1">
        <v>890</v>
      </c>
      <c r="O18" s="1">
        <f>N13*D18</f>
        <v>11.365743476722841</v>
      </c>
      <c r="P18" s="1">
        <f>E18*M13</f>
        <v>6.1280286884840205</v>
      </c>
      <c r="Q18" s="1">
        <f t="shared" si="0"/>
        <v>17.493772165206863</v>
      </c>
    </row>
    <row r="19" spans="1:17" s="1" customFormat="1" ht="15.75">
      <c r="A19" s="15"/>
      <c r="B19" s="47"/>
      <c r="C19" s="47" t="s">
        <v>14</v>
      </c>
      <c r="D19" s="48">
        <v>6.2568000000000001</v>
      </c>
      <c r="E19" s="49">
        <v>143.44</v>
      </c>
      <c r="F19" s="4"/>
      <c r="G19" s="7">
        <f t="shared" si="1"/>
        <v>15.590964514220751</v>
      </c>
      <c r="H19" s="46"/>
      <c r="I19" s="2">
        <f t="shared" si="2"/>
        <v>1000</v>
      </c>
      <c r="J19" s="1">
        <v>7.11</v>
      </c>
      <c r="K19" s="1">
        <v>163</v>
      </c>
      <c r="L19" s="1">
        <v>880</v>
      </c>
      <c r="O19" s="1">
        <f>N13*D19</f>
        <v>8.9176845637489315</v>
      </c>
      <c r="P19" s="1">
        <f>E19*M13</f>
        <v>6.6732799504718185</v>
      </c>
      <c r="Q19" s="1">
        <f t="shared" si="0"/>
        <v>15.590964514220751</v>
      </c>
    </row>
    <row r="20" spans="1:17" s="1" customFormat="1" ht="15.75">
      <c r="A20" s="15"/>
      <c r="B20" s="47"/>
      <c r="C20" s="47" t="s">
        <v>11</v>
      </c>
      <c r="D20" s="48">
        <v>5.5792000000000002</v>
      </c>
      <c r="E20" s="49">
        <v>143.44</v>
      </c>
      <c r="F20" s="4"/>
      <c r="G20" s="7">
        <f t="shared" si="1"/>
        <v>14.625195581156518</v>
      </c>
      <c r="H20" s="46"/>
      <c r="I20" s="2">
        <f t="shared" si="2"/>
        <v>1000</v>
      </c>
      <c r="J20" s="1">
        <v>6.34</v>
      </c>
      <c r="K20" s="1">
        <v>163</v>
      </c>
      <c r="L20" s="1">
        <v>880</v>
      </c>
      <c r="O20" s="1">
        <f>N13*D20</f>
        <v>7.9519156306847005</v>
      </c>
      <c r="P20" s="1">
        <f>E20*M13</f>
        <v>6.6732799504718185</v>
      </c>
      <c r="Q20" s="1">
        <f t="shared" si="0"/>
        <v>14.625195581156518</v>
      </c>
    </row>
    <row r="21" spans="1:17" s="1" customFormat="1" ht="15.75">
      <c r="A21" s="15"/>
      <c r="B21" s="47" t="s">
        <v>15</v>
      </c>
      <c r="C21" s="47" t="s">
        <v>9</v>
      </c>
      <c r="D21" s="48">
        <v>8.0343999999999998</v>
      </c>
      <c r="E21" s="49">
        <v>121.44</v>
      </c>
      <c r="F21" s="4"/>
      <c r="G21" s="7">
        <f t="shared" si="1"/>
        <v>17.101030961947192</v>
      </c>
      <c r="H21" s="46"/>
      <c r="I21" s="2">
        <f t="shared" si="2"/>
        <v>1000</v>
      </c>
      <c r="J21" s="1">
        <v>9.1300000000000008</v>
      </c>
      <c r="K21" s="1">
        <v>138</v>
      </c>
      <c r="L21" s="1">
        <v>880</v>
      </c>
      <c r="O21" s="1">
        <f>N13*D21</f>
        <v>11.451260206333014</v>
      </c>
      <c r="P21" s="1">
        <f>E21*M13</f>
        <v>5.6497707556141776</v>
      </c>
      <c r="Q21" s="1">
        <f t="shared" si="0"/>
        <v>17.101030961947192</v>
      </c>
    </row>
    <row r="22" spans="1:17" s="1" customFormat="1" ht="15.75">
      <c r="A22" s="15"/>
      <c r="B22" s="47"/>
      <c r="C22" s="47" t="s">
        <v>10</v>
      </c>
      <c r="D22" s="48">
        <v>7.5503999999999998</v>
      </c>
      <c r="E22" s="49">
        <v>167.2</v>
      </c>
      <c r="F22" s="4"/>
      <c r="G22" s="7">
        <f t="shared" si="1"/>
        <v>18.540095135062348</v>
      </c>
      <c r="H22" s="46"/>
      <c r="I22" s="2">
        <f t="shared" si="2"/>
        <v>1000</v>
      </c>
      <c r="J22" s="1">
        <v>8.58</v>
      </c>
      <c r="K22" s="1">
        <v>190</v>
      </c>
      <c r="L22" s="1">
        <v>880</v>
      </c>
      <c r="O22" s="1">
        <f>N13*D22</f>
        <v>10.761425254144278</v>
      </c>
      <c r="P22" s="1">
        <f>E22*M13</f>
        <v>7.7786698809180699</v>
      </c>
      <c r="Q22" s="1">
        <f t="shared" si="0"/>
        <v>18.540095135062348</v>
      </c>
    </row>
    <row r="23" spans="1:17" s="1" customFormat="1" ht="15.75">
      <c r="A23" s="15"/>
      <c r="B23" s="47"/>
      <c r="C23" s="47" t="s">
        <v>14</v>
      </c>
      <c r="D23" s="48">
        <v>6.3712</v>
      </c>
      <c r="E23" s="49">
        <v>154.88</v>
      </c>
      <c r="F23" s="4"/>
      <c r="G23" s="7">
        <f t="shared" si="1"/>
        <v>16.286241193336785</v>
      </c>
      <c r="H23" s="46"/>
      <c r="I23" s="2">
        <f t="shared" si="2"/>
        <v>1000</v>
      </c>
      <c r="J23" s="1">
        <v>7.24</v>
      </c>
      <c r="K23" s="1">
        <v>176</v>
      </c>
      <c r="L23" s="1">
        <v>880</v>
      </c>
      <c r="O23" s="1">
        <f>N13*D23</f>
        <v>9.0807364615389954</v>
      </c>
      <c r="P23" s="1">
        <f>E23*M13</f>
        <v>7.2055047317977916</v>
      </c>
      <c r="Q23" s="1">
        <f t="shared" si="0"/>
        <v>16.286241193336785</v>
      </c>
    </row>
    <row r="24" spans="1:17" s="1" customFormat="1" ht="15.75">
      <c r="A24" s="15"/>
      <c r="B24" s="47"/>
      <c r="C24" s="47" t="s">
        <v>11</v>
      </c>
      <c r="D24" s="48">
        <v>5.3064000000000009</v>
      </c>
      <c r="E24" s="49">
        <v>140.80000000000001</v>
      </c>
      <c r="F24" s="4"/>
      <c r="G24" s="7">
        <f t="shared" si="1"/>
        <v>14.11355841381268</v>
      </c>
      <c r="H24" s="46"/>
      <c r="I24" s="2">
        <f t="shared" si="2"/>
        <v>1000</v>
      </c>
      <c r="J24" s="1">
        <v>6.03</v>
      </c>
      <c r="K24" s="1">
        <v>160</v>
      </c>
      <c r="L24" s="1">
        <v>880</v>
      </c>
      <c r="O24" s="1">
        <f>N13*D24</f>
        <v>7.5630995667237775</v>
      </c>
      <c r="P24" s="1">
        <f>E24*M13</f>
        <v>6.550458847088902</v>
      </c>
      <c r="Q24" s="1">
        <f t="shared" si="0"/>
        <v>14.11355841381268</v>
      </c>
    </row>
    <row r="25" spans="1:17" s="1" customFormat="1" ht="15.75">
      <c r="A25" s="15"/>
      <c r="B25" s="47"/>
      <c r="C25" s="47" t="s">
        <v>16</v>
      </c>
      <c r="D25" s="48">
        <v>7.8671999999999995</v>
      </c>
      <c r="E25" s="49">
        <v>169.84</v>
      </c>
      <c r="F25" s="4"/>
      <c r="G25" s="7">
        <f t="shared" si="1"/>
        <v>19.114444570786983</v>
      </c>
      <c r="H25" s="46"/>
      <c r="I25" s="2">
        <f t="shared" si="2"/>
        <v>1000</v>
      </c>
      <c r="J25" s="1">
        <v>8.94</v>
      </c>
      <c r="K25" s="1">
        <v>193</v>
      </c>
      <c r="L25" s="1">
        <v>880</v>
      </c>
      <c r="O25" s="1">
        <f>N13*D25</f>
        <v>11.212953586485996</v>
      </c>
      <c r="P25" s="1">
        <f>E25*M13</f>
        <v>7.9014909843009873</v>
      </c>
      <c r="Q25" s="1">
        <f t="shared" si="0"/>
        <v>19.114444570786983</v>
      </c>
    </row>
    <row r="26" spans="1:17" s="1" customFormat="1" ht="15.75">
      <c r="A26" s="15"/>
      <c r="B26" s="47" t="s">
        <v>17</v>
      </c>
      <c r="C26" s="47" t="s">
        <v>9</v>
      </c>
      <c r="D26" s="48">
        <v>8.0871999999999993</v>
      </c>
      <c r="E26" s="49">
        <v>93.28</v>
      </c>
      <c r="F26" s="4"/>
      <c r="G26" s="7">
        <f t="shared" si="1"/>
        <v>15.866193914586365</v>
      </c>
      <c r="H26" s="46"/>
      <c r="I26" s="2">
        <f t="shared" si="2"/>
        <v>1000</v>
      </c>
      <c r="J26" s="1">
        <v>9.19</v>
      </c>
      <c r="K26" s="1">
        <v>106</v>
      </c>
      <c r="L26" s="1">
        <v>880</v>
      </c>
      <c r="O26" s="1">
        <f>N13*D26</f>
        <v>11.526514928389966</v>
      </c>
      <c r="P26" s="1">
        <f>E26*M13</f>
        <v>4.3396789861963976</v>
      </c>
      <c r="Q26" s="1">
        <f t="shared" si="0"/>
        <v>15.866193914586365</v>
      </c>
    </row>
    <row r="27" spans="1:17" s="1" customFormat="1" ht="15.75">
      <c r="A27" s="15"/>
      <c r="B27" s="47"/>
      <c r="C27" s="47" t="s">
        <v>10</v>
      </c>
      <c r="D27" s="48">
        <v>7.8586999999999998</v>
      </c>
      <c r="E27" s="49">
        <v>105.02</v>
      </c>
      <c r="F27" s="4"/>
      <c r="G27" s="7">
        <f t="shared" si="1"/>
        <v>16.086699427546499</v>
      </c>
      <c r="H27" s="46"/>
      <c r="I27" s="2">
        <f t="shared" si="2"/>
        <v>1000</v>
      </c>
      <c r="J27" s="1">
        <v>8.83</v>
      </c>
      <c r="K27" s="1">
        <v>118</v>
      </c>
      <c r="L27" s="1">
        <v>890</v>
      </c>
      <c r="O27" s="1">
        <f>N13*D27</f>
        <v>11.20083871645789</v>
      </c>
      <c r="P27" s="1">
        <f>E27*M13</f>
        <v>4.8858607110886112</v>
      </c>
      <c r="Q27" s="1">
        <f t="shared" si="0"/>
        <v>16.086699427546499</v>
      </c>
    </row>
    <row r="28" spans="1:17" s="1" customFormat="1" ht="15.75">
      <c r="A28" s="15"/>
      <c r="B28" s="47"/>
      <c r="C28" s="47" t="s">
        <v>18</v>
      </c>
      <c r="D28" s="48">
        <v>7.7220000000000004</v>
      </c>
      <c r="E28" s="49">
        <v>634.5</v>
      </c>
      <c r="F28" s="4"/>
      <c r="G28" s="7">
        <f t="shared" si="1"/>
        <v>40.524938743428159</v>
      </c>
      <c r="H28" s="46"/>
      <c r="I28" s="2">
        <f t="shared" si="2"/>
        <v>1000</v>
      </c>
      <c r="J28" s="1">
        <v>8.58</v>
      </c>
      <c r="K28" s="1">
        <v>705</v>
      </c>
      <c r="L28" s="1">
        <v>900</v>
      </c>
      <c r="O28" s="1">
        <f>N13*D28</f>
        <v>11.006003100829377</v>
      </c>
      <c r="P28" s="1">
        <f>E28*M13</f>
        <v>29.51893564259878</v>
      </c>
      <c r="Q28" s="1">
        <f t="shared" si="0"/>
        <v>40.524938743428159</v>
      </c>
    </row>
    <row r="29" spans="1:17" s="1" customFormat="1" ht="15.75">
      <c r="A29" s="15"/>
      <c r="B29" s="47"/>
      <c r="C29" s="47" t="s">
        <v>19</v>
      </c>
      <c r="D29" s="48">
        <v>7.1459999999999999</v>
      </c>
      <c r="E29" s="49">
        <v>198.9</v>
      </c>
      <c r="F29" s="4"/>
      <c r="G29" s="7">
        <f t="shared" si="1"/>
        <v>19.438496080989196</v>
      </c>
      <c r="H29" s="46"/>
      <c r="I29" s="2">
        <f t="shared" si="2"/>
        <v>1000</v>
      </c>
      <c r="J29" s="1">
        <v>7.94</v>
      </c>
      <c r="K29" s="1">
        <v>221</v>
      </c>
      <c r="L29" s="1">
        <v>900</v>
      </c>
      <c r="O29" s="1">
        <f>N13*D29</f>
        <v>10.185042496571707</v>
      </c>
      <c r="P29" s="1">
        <f>E29*M13</f>
        <v>9.253453584417489</v>
      </c>
      <c r="Q29" s="1">
        <f t="shared" si="0"/>
        <v>19.438496080989196</v>
      </c>
    </row>
    <row r="30" spans="1:17" s="1" customFormat="1" ht="15.75">
      <c r="A30" s="15"/>
      <c r="B30" s="47" t="s">
        <v>20</v>
      </c>
      <c r="C30" s="47" t="s">
        <v>9</v>
      </c>
      <c r="D30" s="48">
        <v>7.9640000000000013</v>
      </c>
      <c r="E30" s="49">
        <v>127.6</v>
      </c>
      <c r="F30" s="4"/>
      <c r="G30" s="7">
        <f t="shared" si="1"/>
        <v>17.287273907098061</v>
      </c>
      <c r="H30" s="46"/>
      <c r="I30" s="2">
        <f t="shared" si="2"/>
        <v>1000</v>
      </c>
      <c r="J30" s="1">
        <v>9.0500000000000007</v>
      </c>
      <c r="K30" s="1">
        <v>145</v>
      </c>
      <c r="L30" s="1">
        <v>880</v>
      </c>
      <c r="O30" s="1">
        <f>N13*D30</f>
        <v>11.350920576923746</v>
      </c>
      <c r="P30" s="1">
        <f>E30*M13</f>
        <v>5.9363533301743168</v>
      </c>
      <c r="Q30" s="1">
        <f t="shared" si="0"/>
        <v>17.287273907098061</v>
      </c>
    </row>
    <row r="31" spans="1:17" s="1" customFormat="1" ht="15.75">
      <c r="A31" s="15"/>
      <c r="B31" s="47" t="s">
        <v>21</v>
      </c>
      <c r="C31" s="47" t="s">
        <v>9</v>
      </c>
      <c r="D31" s="48">
        <v>6.4767999999999999</v>
      </c>
      <c r="E31" s="49">
        <v>108.24</v>
      </c>
      <c r="F31" s="4"/>
      <c r="G31" s="7">
        <f t="shared" si="1"/>
        <v>14.266911144352495</v>
      </c>
      <c r="H31" s="46"/>
      <c r="I31" s="2">
        <f t="shared" si="2"/>
        <v>1000</v>
      </c>
      <c r="J31" s="1">
        <v>7.36</v>
      </c>
      <c r="K31" s="1">
        <v>123</v>
      </c>
      <c r="L31" s="1">
        <v>880</v>
      </c>
      <c r="O31" s="1">
        <f>N13*D31</f>
        <v>9.2312459056529015</v>
      </c>
      <c r="P31" s="1">
        <f>E31*M13</f>
        <v>5.0356652386995933</v>
      </c>
      <c r="Q31" s="1">
        <f t="shared" si="0"/>
        <v>14.266911144352495</v>
      </c>
    </row>
    <row r="32" spans="1:17" s="1" customFormat="1" ht="15.75">
      <c r="A32" s="15"/>
      <c r="B32" s="47"/>
      <c r="C32" s="47" t="s">
        <v>10</v>
      </c>
      <c r="D32" s="48">
        <v>8.2810000000000006</v>
      </c>
      <c r="E32" s="49">
        <v>138.32</v>
      </c>
      <c r="F32" s="4"/>
      <c r="G32" s="7">
        <f t="shared" si="1"/>
        <v>18.237815411972143</v>
      </c>
      <c r="H32" s="46"/>
      <c r="I32" s="2">
        <f t="shared" si="2"/>
        <v>1000</v>
      </c>
      <c r="J32" s="1">
        <v>9.1</v>
      </c>
      <c r="K32" s="1">
        <v>152</v>
      </c>
      <c r="L32" s="1">
        <v>910</v>
      </c>
      <c r="O32" s="1">
        <f>N13*D32</f>
        <v>11.80273396503083</v>
      </c>
      <c r="P32" s="1">
        <f>E32*M13</f>
        <v>6.4350814469413127</v>
      </c>
      <c r="Q32" s="1">
        <f t="shared" si="0"/>
        <v>18.237815411972143</v>
      </c>
    </row>
    <row r="33" spans="1:17" s="1" customFormat="1" ht="15.75">
      <c r="A33" s="15"/>
      <c r="B33" s="47"/>
      <c r="C33" s="47" t="s">
        <v>12</v>
      </c>
      <c r="D33" s="48">
        <v>5.46</v>
      </c>
      <c r="E33" s="49">
        <v>68.25</v>
      </c>
      <c r="F33" s="4"/>
      <c r="G33" s="7">
        <f t="shared" si="1"/>
        <v>10.957227055845548</v>
      </c>
      <c r="H33" s="46"/>
      <c r="I33" s="2">
        <f t="shared" si="2"/>
        <v>1000</v>
      </c>
      <c r="J33" s="1">
        <v>6</v>
      </c>
      <c r="K33" s="1">
        <v>75</v>
      </c>
      <c r="L33" s="1">
        <v>910</v>
      </c>
      <c r="O33" s="1">
        <f>N13*D33</f>
        <v>7.7820223945258213</v>
      </c>
      <c r="P33" s="1">
        <f>E33*M13</f>
        <v>3.1752046613197269</v>
      </c>
      <c r="Q33" s="1">
        <f t="shared" si="0"/>
        <v>10.957227055845548</v>
      </c>
    </row>
    <row r="34" spans="1:17" s="1" customFormat="1" ht="15.75">
      <c r="A34" s="15"/>
      <c r="B34" s="47" t="s">
        <v>22</v>
      </c>
      <c r="C34" s="47"/>
      <c r="D34" s="48">
        <v>7.3164000000000007</v>
      </c>
      <c r="E34" s="49">
        <v>22.646000000000001</v>
      </c>
      <c r="F34" s="4"/>
      <c r="G34" s="7">
        <f t="shared" si="1"/>
        <v>11.48147315533488</v>
      </c>
      <c r="H34" s="46"/>
      <c r="I34" s="2">
        <f t="shared" si="2"/>
        <v>1000</v>
      </c>
      <c r="J34" s="1">
        <v>8.4</v>
      </c>
      <c r="K34" s="1">
        <v>26</v>
      </c>
      <c r="L34" s="1">
        <v>871</v>
      </c>
      <c r="O34" s="1">
        <f>N13*D34</f>
        <v>10.427910008664602</v>
      </c>
      <c r="P34" s="1">
        <f>E34*M13</f>
        <v>1.0535631466702788</v>
      </c>
      <c r="Q34" s="1">
        <f t="shared" si="0"/>
        <v>11.48147315533488</v>
      </c>
    </row>
    <row r="35" spans="1:17" s="1" customFormat="1" ht="15.75">
      <c r="A35" s="15"/>
      <c r="B35" s="47" t="s">
        <v>23</v>
      </c>
      <c r="C35" s="47"/>
      <c r="D35" s="48">
        <v>7.3391999999999999</v>
      </c>
      <c r="E35" s="49">
        <v>227.92</v>
      </c>
      <c r="F35" s="4"/>
      <c r="G35" s="7">
        <f t="shared" si="1"/>
        <v>21.063961624641628</v>
      </c>
      <c r="H35" s="46"/>
      <c r="I35" s="2">
        <f t="shared" si="2"/>
        <v>1000</v>
      </c>
      <c r="J35" s="1">
        <v>8.34</v>
      </c>
      <c r="K35" s="1">
        <v>259</v>
      </c>
      <c r="L35" s="1">
        <v>880</v>
      </c>
      <c r="O35" s="1">
        <f>N13*D35</f>
        <v>10.460406365916468</v>
      </c>
      <c r="P35" s="1">
        <f>E35*M13</f>
        <v>10.603555258725159</v>
      </c>
      <c r="Q35" s="1">
        <f t="shared" si="0"/>
        <v>21.063961624641628</v>
      </c>
    </row>
    <row r="36" spans="1:17" s="1" customFormat="1" ht="15.75">
      <c r="A36" s="15"/>
      <c r="B36" s="47" t="s">
        <v>24</v>
      </c>
      <c r="C36" s="47"/>
      <c r="D36" s="48">
        <v>7.5767999999999995</v>
      </c>
      <c r="E36" s="49">
        <v>263.12</v>
      </c>
      <c r="F36" s="4"/>
      <c r="G36" s="7">
        <f t="shared" si="1"/>
        <v>23.04022258567014</v>
      </c>
      <c r="H36" s="46"/>
      <c r="I36" s="2">
        <f t="shared" si="2"/>
        <v>1000</v>
      </c>
      <c r="J36" s="1">
        <v>8.61</v>
      </c>
      <c r="K36" s="1">
        <v>299</v>
      </c>
      <c r="L36" s="1">
        <v>880</v>
      </c>
      <c r="O36" s="1">
        <f>N13*D36</f>
        <v>10.799052615172755</v>
      </c>
      <c r="P36" s="1">
        <f>E36*M13</f>
        <v>12.241169970497385</v>
      </c>
      <c r="Q36" s="1">
        <f t="shared" si="0"/>
        <v>23.04022258567014</v>
      </c>
    </row>
    <row r="37" spans="1:17" s="1" customFormat="1" ht="15.75">
      <c r="A37" s="15"/>
      <c r="B37" s="47" t="s">
        <v>25</v>
      </c>
      <c r="C37" s="47"/>
      <c r="D37" s="48">
        <v>7.4975999999999994</v>
      </c>
      <c r="E37" s="49">
        <v>386.32</v>
      </c>
      <c r="F37" s="4"/>
      <c r="G37" s="7">
        <f t="shared" si="1"/>
        <v>28.658991993787502</v>
      </c>
      <c r="H37" s="46"/>
      <c r="I37" s="2">
        <f t="shared" si="2"/>
        <v>1000</v>
      </c>
      <c r="J37" s="1">
        <v>8.52</v>
      </c>
      <c r="K37" s="1">
        <v>439</v>
      </c>
      <c r="L37" s="1">
        <v>880</v>
      </c>
      <c r="O37" s="1">
        <f>N13*D37</f>
        <v>10.686170532087326</v>
      </c>
      <c r="P37" s="1">
        <f>E37*M13</f>
        <v>17.972821461700175</v>
      </c>
      <c r="Q37" s="1">
        <f t="shared" si="0"/>
        <v>28.658991993787502</v>
      </c>
    </row>
    <row r="38" spans="1:17" s="1" customFormat="1" ht="15.75">
      <c r="A38" s="15"/>
      <c r="B38" s="47" t="s">
        <v>26</v>
      </c>
      <c r="C38" s="47"/>
      <c r="D38" s="48">
        <v>8.6240000000000006</v>
      </c>
      <c r="E38" s="49">
        <v>201.52</v>
      </c>
      <c r="F38" s="4"/>
      <c r="G38" s="7">
        <f t="shared" si="1"/>
        <v>21.666948827531648</v>
      </c>
      <c r="H38" s="46"/>
      <c r="I38" s="2">
        <f t="shared" si="2"/>
        <v>1000</v>
      </c>
      <c r="J38" s="1">
        <v>9.8000000000000007</v>
      </c>
      <c r="K38" s="1">
        <v>229</v>
      </c>
      <c r="L38" s="1">
        <v>880</v>
      </c>
      <c r="O38" s="1">
        <f>N13*D38</f>
        <v>12.291604602635658</v>
      </c>
      <c r="P38" s="1">
        <f>E38*M13</f>
        <v>9.3753442248959917</v>
      </c>
      <c r="Q38" s="1">
        <f t="shared" si="0"/>
        <v>21.666948827531648</v>
      </c>
    </row>
    <row r="39" spans="1:17" s="1" customFormat="1" ht="15.75">
      <c r="A39" s="15"/>
      <c r="B39" s="47" t="s">
        <v>27</v>
      </c>
      <c r="C39" s="47"/>
      <c r="D39" s="48">
        <v>10.164</v>
      </c>
      <c r="E39" s="49">
        <v>218.24</v>
      </c>
      <c r="F39" s="4"/>
      <c r="G39" s="7">
        <f t="shared" si="1"/>
        <v>24.639745208951251</v>
      </c>
      <c r="H39" s="46"/>
      <c r="I39" s="2">
        <f t="shared" si="2"/>
        <v>1000</v>
      </c>
      <c r="J39" s="1">
        <v>11.55</v>
      </c>
      <c r="K39" s="1">
        <v>248</v>
      </c>
      <c r="L39" s="1">
        <v>880</v>
      </c>
      <c r="O39" s="1">
        <f>N13*D39</f>
        <v>14.486533995963452</v>
      </c>
      <c r="P39" s="1">
        <f>E39*M13</f>
        <v>10.153211212987799</v>
      </c>
      <c r="Q39" s="1">
        <f t="shared" si="0"/>
        <v>24.639745208951251</v>
      </c>
    </row>
    <row r="40" spans="1:17" s="1" customFormat="1" ht="15.75">
      <c r="A40" s="15"/>
      <c r="B40" s="47" t="s">
        <v>28</v>
      </c>
      <c r="C40" s="47"/>
      <c r="D40" s="48">
        <v>6.7248999999999999</v>
      </c>
      <c r="E40" s="49">
        <v>574.21</v>
      </c>
      <c r="F40" s="4"/>
      <c r="G40" s="7">
        <f t="shared" si="1"/>
        <v>36.298912799827605</v>
      </c>
      <c r="H40" s="46"/>
      <c r="I40" s="2">
        <f t="shared" si="2"/>
        <v>1000</v>
      </c>
      <c r="J40" s="1">
        <v>7.39</v>
      </c>
      <c r="K40" s="1">
        <v>631</v>
      </c>
      <c r="L40" s="1">
        <v>910</v>
      </c>
      <c r="O40" s="1">
        <f>N13*D40</f>
        <v>9.5848575825909705</v>
      </c>
      <c r="P40" s="1">
        <f>E40*M13</f>
        <v>26.714055217236638</v>
      </c>
      <c r="Q40" s="1">
        <f t="shared" si="0"/>
        <v>36.298912799827605</v>
      </c>
    </row>
    <row r="41" spans="1:17" s="1" customFormat="1" ht="15.75">
      <c r="A41" s="15"/>
      <c r="B41" s="47" t="s">
        <v>31</v>
      </c>
      <c r="C41" s="47"/>
      <c r="D41" s="48">
        <v>7</v>
      </c>
      <c r="E41" s="49">
        <v>450</v>
      </c>
      <c r="F41" s="4"/>
      <c r="G41" s="7">
        <f t="shared" si="1"/>
        <v>30.912367137214453</v>
      </c>
      <c r="H41" s="46"/>
      <c r="I41" s="2">
        <f t="shared" si="2"/>
        <v>1000</v>
      </c>
      <c r="J41" s="1">
        <v>6.94</v>
      </c>
      <c r="K41" s="1">
        <v>406</v>
      </c>
      <c r="L41" s="1">
        <v>890</v>
      </c>
      <c r="O41" s="1">
        <f>N13*D41</f>
        <v>9.9769517878536185</v>
      </c>
      <c r="P41" s="1">
        <f>E41*M13</f>
        <v>20.935415349360834</v>
      </c>
      <c r="Q41" s="1">
        <f t="shared" si="0"/>
        <v>30.912367137214453</v>
      </c>
    </row>
    <row r="42" spans="1:17" s="1" customFormat="1" ht="16.5" thickBot="1">
      <c r="A42" s="15"/>
      <c r="B42" s="47" t="s">
        <v>30</v>
      </c>
      <c r="C42" s="47"/>
      <c r="D42" s="48">
        <v>6.399</v>
      </c>
      <c r="E42" s="49">
        <v>369.9</v>
      </c>
      <c r="F42" s="4"/>
      <c r="G42" s="7">
        <f t="shared" si="1"/>
        <v>26.32927063009965</v>
      </c>
      <c r="H42" s="46"/>
      <c r="I42" s="2">
        <f t="shared" si="2"/>
        <v>1000</v>
      </c>
      <c r="J42" s="1">
        <v>7.11</v>
      </c>
      <c r="K42" s="1">
        <v>411</v>
      </c>
      <c r="L42" s="1">
        <v>900</v>
      </c>
      <c r="O42" s="1">
        <f>N13*D42</f>
        <v>9.1203592129250435</v>
      </c>
      <c r="P42" s="1">
        <f>E42*M13</f>
        <v>17.208911417174605</v>
      </c>
      <c r="Q42" s="1">
        <f t="shared" si="0"/>
        <v>26.32927063009965</v>
      </c>
    </row>
    <row r="43" spans="1:17" s="1" customFormat="1" ht="19.5" thickTop="1" thickBot="1">
      <c r="A43" s="15"/>
      <c r="B43" s="47" t="s">
        <v>29</v>
      </c>
      <c r="C43" s="47"/>
      <c r="D43" s="48">
        <v>6.1766000000000005</v>
      </c>
      <c r="E43" s="49">
        <v>361.34</v>
      </c>
      <c r="F43" s="52">
        <v>25</v>
      </c>
      <c r="G43" s="50"/>
      <c r="H43" s="46"/>
      <c r="I43" s="2">
        <f t="shared" si="2"/>
        <v>25</v>
      </c>
      <c r="J43" s="1">
        <v>8.01</v>
      </c>
      <c r="K43" s="1">
        <v>552</v>
      </c>
      <c r="L43" s="1">
        <v>890</v>
      </c>
      <c r="O43" s="1">
        <f>N13*D43</f>
        <v>8.8033772018366658</v>
      </c>
      <c r="P43" s="1">
        <f>E43*M13</f>
        <v>16.810673294084541</v>
      </c>
      <c r="Q43" s="1">
        <f t="shared" si="0"/>
        <v>25.614050495921205</v>
      </c>
    </row>
    <row r="44" spans="1:17" s="1" customFormat="1" ht="16.5" thickTop="1">
      <c r="A44" s="15"/>
      <c r="B44" s="47" t="s">
        <v>32</v>
      </c>
      <c r="C44" s="47"/>
      <c r="D44" s="48">
        <v>1.4543999999999999</v>
      </c>
      <c r="E44" s="49">
        <v>59.76</v>
      </c>
      <c r="F44" s="4"/>
      <c r="G44" s="7">
        <f t="shared" ref="G44:G53" si="3">IF(Q44=0,"",Q44)</f>
        <v>4.853148684145733</v>
      </c>
      <c r="H44" s="46"/>
      <c r="I44" s="2">
        <f t="shared" si="2"/>
        <v>1000</v>
      </c>
      <c r="J44" s="1">
        <v>6.06</v>
      </c>
      <c r="K44" s="1">
        <v>249</v>
      </c>
      <c r="L44" s="1">
        <v>240</v>
      </c>
      <c r="O44" s="1">
        <f>N13*D44</f>
        <v>2.0729255257506143</v>
      </c>
      <c r="P44" s="1">
        <f>E44*M13</f>
        <v>2.7802231583951191</v>
      </c>
      <c r="Q44" s="1">
        <f t="shared" si="0"/>
        <v>4.853148684145733</v>
      </c>
    </row>
    <row r="45" spans="1:17" s="1" customFormat="1" ht="15.75">
      <c r="A45" s="15"/>
      <c r="B45" s="47" t="s">
        <v>33</v>
      </c>
      <c r="C45" s="47"/>
      <c r="D45" s="48">
        <v>6.516</v>
      </c>
      <c r="E45" s="49">
        <v>337.5</v>
      </c>
      <c r="F45" s="4"/>
      <c r="G45" s="7">
        <f t="shared" si="3"/>
        <v>24.988678347685507</v>
      </c>
      <c r="H45" s="46"/>
      <c r="I45" s="2">
        <f t="shared" si="2"/>
        <v>1000</v>
      </c>
      <c r="J45" s="1">
        <v>7.24</v>
      </c>
      <c r="K45" s="1">
        <v>375</v>
      </c>
      <c r="L45" s="1">
        <v>900</v>
      </c>
      <c r="O45" s="1">
        <f>N13*D45</f>
        <v>9.2871168356648823</v>
      </c>
      <c r="P45" s="1">
        <f>E45*M13</f>
        <v>15.701561512020627</v>
      </c>
      <c r="Q45" s="1">
        <f t="shared" si="0"/>
        <v>24.988678347685507</v>
      </c>
    </row>
    <row r="46" spans="1:17" s="1" customFormat="1" ht="15.75">
      <c r="A46" s="15"/>
      <c r="B46" s="47" t="s">
        <v>34</v>
      </c>
      <c r="C46" s="47"/>
      <c r="D46" s="48">
        <v>6.3545999999999996</v>
      </c>
      <c r="E46" s="49">
        <v>341.76</v>
      </c>
      <c r="F46" s="4"/>
      <c r="G46" s="7">
        <f t="shared" si="3"/>
        <v>24.956826943674756</v>
      </c>
      <c r="H46" s="46"/>
      <c r="I46" s="2">
        <f t="shared" si="2"/>
        <v>1000</v>
      </c>
      <c r="J46" s="1">
        <v>7.14</v>
      </c>
      <c r="K46" s="1">
        <v>384</v>
      </c>
      <c r="L46" s="1">
        <v>890</v>
      </c>
      <c r="O46" s="1">
        <f>N13*D46</f>
        <v>9.0570768330135127</v>
      </c>
      <c r="P46" s="1">
        <f>E46*M13</f>
        <v>15.899750110661243</v>
      </c>
      <c r="Q46" s="1">
        <f t="shared" si="0"/>
        <v>24.956826943674756</v>
      </c>
    </row>
    <row r="47" spans="1:17" s="1" customFormat="1" ht="15.75">
      <c r="A47" s="15"/>
      <c r="B47" s="47" t="s">
        <v>35</v>
      </c>
      <c r="C47" s="47"/>
      <c r="D47" s="48">
        <v>5.202</v>
      </c>
      <c r="E47" s="49">
        <v>344.7</v>
      </c>
      <c r="F47" s="4"/>
      <c r="G47" s="7">
        <f t="shared" si="3"/>
        <v>23.450828614812472</v>
      </c>
      <c r="H47" s="46"/>
      <c r="I47" s="2">
        <f t="shared" si="2"/>
        <v>1000</v>
      </c>
      <c r="J47" s="1">
        <v>5.78</v>
      </c>
      <c r="K47" s="1">
        <v>383</v>
      </c>
      <c r="L47" s="1">
        <v>900</v>
      </c>
      <c r="O47" s="1">
        <f>N13*D47</f>
        <v>7.4143004572020743</v>
      </c>
      <c r="P47" s="1">
        <f>E47*M13</f>
        <v>16.036528157610398</v>
      </c>
      <c r="Q47" s="1">
        <f t="shared" si="0"/>
        <v>23.450828614812472</v>
      </c>
    </row>
    <row r="48" spans="1:17" s="1" customFormat="1" ht="15.75">
      <c r="A48" s="15"/>
      <c r="B48" s="47" t="s">
        <v>36</v>
      </c>
      <c r="C48" s="47"/>
      <c r="D48" s="48">
        <v>4.343</v>
      </c>
      <c r="E48" s="49">
        <v>157.38</v>
      </c>
      <c r="F48" s="4"/>
      <c r="G48" s="7">
        <f t="shared" si="3"/>
        <v>13.511798539799548</v>
      </c>
      <c r="H48" s="46"/>
      <c r="I48" s="2">
        <f t="shared" si="2"/>
        <v>1000</v>
      </c>
      <c r="J48" s="1">
        <v>5.05</v>
      </c>
      <c r="K48" s="1">
        <v>183</v>
      </c>
      <c r="L48" s="1">
        <v>860</v>
      </c>
      <c r="O48" s="1">
        <f>N13*D48</f>
        <v>6.1899859449497514</v>
      </c>
      <c r="P48" s="1">
        <f>E48*M13</f>
        <v>7.3218125948497965</v>
      </c>
      <c r="Q48" s="1">
        <f t="shared" si="0"/>
        <v>13.511798539799548</v>
      </c>
    </row>
    <row r="49" spans="1:17" s="1" customFormat="1" ht="15.75">
      <c r="A49" s="15"/>
      <c r="B49" s="47" t="s">
        <v>37</v>
      </c>
      <c r="C49" s="47"/>
      <c r="D49" s="48">
        <v>4.9708000000000006</v>
      </c>
      <c r="E49" s="49">
        <v>129.86000000000001</v>
      </c>
      <c r="F49" s="4"/>
      <c r="G49" s="7">
        <f t="shared" si="3"/>
        <v>13.126271630810868</v>
      </c>
      <c r="H49" s="46"/>
      <c r="I49" s="2">
        <f t="shared" si="2"/>
        <v>1000</v>
      </c>
      <c r="J49" s="1">
        <v>5.78</v>
      </c>
      <c r="K49" s="1">
        <v>151</v>
      </c>
      <c r="L49" s="1">
        <v>860</v>
      </c>
      <c r="O49" s="1">
        <f>N13*D49</f>
        <v>7.084775992437538</v>
      </c>
      <c r="P49" s="1">
        <f>E49*M13</f>
        <v>6.0414956383733296</v>
      </c>
      <c r="Q49" s="1">
        <f t="shared" si="0"/>
        <v>13.126271630810868</v>
      </c>
    </row>
    <row r="50" spans="1:17" s="1" customFormat="1" ht="15.75">
      <c r="A50" s="15"/>
      <c r="B50" s="47" t="s">
        <v>38</v>
      </c>
      <c r="C50" s="47"/>
      <c r="D50" s="48">
        <v>1.6764000000000001</v>
      </c>
      <c r="E50" s="49">
        <v>24.86</v>
      </c>
      <c r="F50" s="4"/>
      <c r="G50" s="7">
        <f t="shared" si="3"/>
        <v>3.5459028154973922</v>
      </c>
      <c r="H50" s="46"/>
      <c r="I50" s="2">
        <f t="shared" si="2"/>
        <v>1000</v>
      </c>
      <c r="J50" s="1">
        <v>7.62</v>
      </c>
      <c r="K50" s="1">
        <v>113</v>
      </c>
      <c r="L50" s="1">
        <v>220</v>
      </c>
      <c r="O50" s="1">
        <f>N13*D50</f>
        <v>2.3893374253082578</v>
      </c>
      <c r="P50" s="1">
        <f>E50*M13</f>
        <v>1.1565653901891342</v>
      </c>
      <c r="Q50" s="1">
        <f t="shared" si="0"/>
        <v>3.5459028154973922</v>
      </c>
    </row>
    <row r="51" spans="1:17" s="1" customFormat="1" ht="15.75">
      <c r="A51" s="15"/>
      <c r="B51" s="47" t="s">
        <v>39</v>
      </c>
      <c r="C51" s="47"/>
      <c r="D51" s="48">
        <v>7.569</v>
      </c>
      <c r="E51" s="49">
        <v>53.1</v>
      </c>
      <c r="F51" s="4"/>
      <c r="G51" s="7">
        <f t="shared" si="3"/>
        <v>13.258314451548014</v>
      </c>
      <c r="H51" s="46"/>
      <c r="I51" s="2">
        <f t="shared" si="2"/>
        <v>1000</v>
      </c>
      <c r="J51" s="1">
        <v>8.41</v>
      </c>
      <c r="K51" s="1">
        <v>59</v>
      </c>
      <c r="L51" s="1">
        <v>900</v>
      </c>
      <c r="O51" s="1">
        <f>N13*D51</f>
        <v>10.787935440323434</v>
      </c>
      <c r="P51" s="1">
        <f>E51*M13</f>
        <v>2.4703790112245789</v>
      </c>
      <c r="Q51" s="1">
        <f t="shared" si="0"/>
        <v>13.258314451548014</v>
      </c>
    </row>
    <row r="52" spans="1:17" s="1" customFormat="1" ht="15.75">
      <c r="A52" s="15"/>
      <c r="B52" s="47" t="s">
        <v>40</v>
      </c>
      <c r="C52" s="47"/>
      <c r="D52" s="48">
        <v>6.7679999999999998</v>
      </c>
      <c r="E52" s="49">
        <v>90</v>
      </c>
      <c r="F52" s="4"/>
      <c r="G52" s="7">
        <f t="shared" si="3"/>
        <v>13.83337016989978</v>
      </c>
      <c r="H52" s="46"/>
      <c r="I52" s="2">
        <f t="shared" si="2"/>
        <v>1000</v>
      </c>
      <c r="J52" s="1">
        <v>7.52</v>
      </c>
      <c r="K52" s="1">
        <v>100</v>
      </c>
      <c r="L52" s="1">
        <v>900</v>
      </c>
      <c r="O52" s="1">
        <f>N13*D52</f>
        <v>9.646287100027612</v>
      </c>
      <c r="P52" s="1">
        <f>E52*M13</f>
        <v>4.1870830698721671</v>
      </c>
      <c r="Q52" s="1">
        <f t="shared" si="0"/>
        <v>13.83337016989978</v>
      </c>
    </row>
    <row r="53" spans="1:17" s="1" customFormat="1" ht="16.5" thickBot="1">
      <c r="A53" s="15"/>
      <c r="B53" s="47" t="s">
        <v>41</v>
      </c>
      <c r="C53" s="47"/>
      <c r="D53" s="48">
        <v>6.9331000000000005</v>
      </c>
      <c r="E53" s="49">
        <v>95.23</v>
      </c>
      <c r="F53" s="4"/>
      <c r="G53" s="8">
        <f t="shared" si="3"/>
        <v>14.311999753715236</v>
      </c>
      <c r="H53" s="46"/>
      <c r="I53" s="2">
        <f t="shared" si="2"/>
        <v>1000</v>
      </c>
      <c r="J53" s="1">
        <v>7.79</v>
      </c>
      <c r="K53" s="1">
        <v>107</v>
      </c>
      <c r="L53" s="1">
        <v>890</v>
      </c>
      <c r="O53" s="1">
        <f>N13*D53</f>
        <v>9.881600634338275</v>
      </c>
      <c r="P53" s="1">
        <f>E53*M13</f>
        <v>4.4303991193769612</v>
      </c>
      <c r="Q53" s="1">
        <f t="shared" si="0"/>
        <v>14.311999753715236</v>
      </c>
    </row>
    <row r="54" spans="1:17" s="1" customFormat="1" ht="6.75" customHeight="1">
      <c r="A54" s="24"/>
      <c r="B54" s="25"/>
      <c r="C54" s="25"/>
      <c r="D54" s="51"/>
      <c r="E54" s="25"/>
      <c r="F54" s="25"/>
      <c r="G54" s="25"/>
      <c r="H54" s="29"/>
      <c r="I54" s="2"/>
    </row>
    <row r="55" spans="1:17" s="1" customFormat="1">
      <c r="A55" s="9"/>
      <c r="B55" s="53" t="s">
        <v>46</v>
      </c>
      <c r="C55" s="53"/>
      <c r="D55" s="53"/>
      <c r="E55" s="53"/>
      <c r="F55" s="53"/>
      <c r="G55" s="53"/>
      <c r="H55" s="14"/>
      <c r="I55" s="2"/>
    </row>
    <row r="56" spans="1:17" s="1" customFormat="1" ht="4.5" customHeight="1">
      <c r="A56" s="24"/>
      <c r="B56" s="25"/>
      <c r="C56" s="25"/>
      <c r="D56" s="51"/>
      <c r="E56" s="25"/>
      <c r="F56" s="25"/>
      <c r="G56" s="25"/>
      <c r="H56" s="29"/>
      <c r="I56" s="2"/>
    </row>
    <row r="57" spans="1:17" s="1" customFormat="1">
      <c r="D57" s="5"/>
      <c r="I57" s="2"/>
    </row>
    <row r="58" spans="1:17" s="1" customFormat="1">
      <c r="D58" s="5"/>
      <c r="I58" s="2"/>
    </row>
    <row r="59" spans="1:17" s="1" customFormat="1">
      <c r="D59" s="5"/>
      <c r="I59" s="2"/>
    </row>
    <row r="60" spans="1:17" s="1" customFormat="1">
      <c r="D60" s="5"/>
      <c r="I60" s="2"/>
    </row>
    <row r="61" spans="1:17" s="1" customFormat="1">
      <c r="D61" s="5"/>
      <c r="I61" s="2"/>
    </row>
    <row r="62" spans="1:17" s="1" customFormat="1">
      <c r="D62" s="5"/>
      <c r="I62" s="2"/>
    </row>
    <row r="63" spans="1:17" s="1" customFormat="1">
      <c r="D63" s="5"/>
      <c r="I63" s="2"/>
    </row>
    <row r="64" spans="1:17" s="1" customFormat="1">
      <c r="D64" s="5"/>
      <c r="I64" s="2"/>
    </row>
    <row r="65" spans="4:9" s="1" customFormat="1">
      <c r="D65" s="5"/>
      <c r="I65" s="2"/>
    </row>
    <row r="66" spans="4:9" s="1" customFormat="1">
      <c r="D66" s="5"/>
      <c r="I66" s="2"/>
    </row>
    <row r="67" spans="4:9" s="1" customFormat="1">
      <c r="D67" s="5"/>
      <c r="I67" s="2"/>
    </row>
    <row r="68" spans="4:9" s="1" customFormat="1">
      <c r="D68" s="5"/>
      <c r="I68" s="2"/>
    </row>
    <row r="69" spans="4:9" s="1" customFormat="1">
      <c r="D69" s="5"/>
      <c r="I69" s="2"/>
    </row>
    <row r="70" spans="4:9" s="1" customFormat="1">
      <c r="D70" s="5"/>
      <c r="I70" s="2"/>
    </row>
    <row r="71" spans="4:9" s="1" customFormat="1">
      <c r="D71" s="5"/>
      <c r="I71" s="2"/>
    </row>
  </sheetData>
  <mergeCells count="2">
    <mergeCell ref="B55:G55"/>
    <mergeCell ref="A7:H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Steinhöfel Prof. Dr., Olaf - LfULG</dc:creator>
  <cp:lastModifiedBy>Steinhöfel Prof. Dr., Olaf - LfULG</cp:lastModifiedBy>
  <cp:lastPrinted>2018-04-21T14:07:15Z</cp:lastPrinted>
  <dcterms:created xsi:type="dcterms:W3CDTF">2018-04-21T13:55:22Z</dcterms:created>
  <dcterms:modified xsi:type="dcterms:W3CDTF">2020-08-28T06:48:21Z</dcterms:modified>
</cp:coreProperties>
</file>